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ои документы\2020\1.РЕГ.ПРОГРАММА\ЗАЯВКА на 2021 год\Внесение изменений в рег.программу\"/>
    </mc:Choice>
  </mc:AlternateContent>
  <bookViews>
    <workbookView xWindow="0" yWindow="0" windowWidth="28800" windowHeight="11700"/>
  </bookViews>
  <sheets>
    <sheet name="Форма 3" sheetId="1" r:id="rId1"/>
  </sheets>
  <definedNames>
    <definedName name="_xlnm.Print_Titles" localSheetId="0">'Форма 3'!$9:$13</definedName>
    <definedName name="_xlnm.Print_Area" localSheetId="0">'Форма 3'!$A$1:$S$55</definedName>
  </definedNames>
  <calcPr calcId="162913"/>
</workbook>
</file>

<file path=xl/calcChain.xml><?xml version="1.0" encoding="utf-8"?>
<calcChain xmlns="http://schemas.openxmlformats.org/spreadsheetml/2006/main">
  <c r="Q55" i="1" l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S52" i="1"/>
  <c r="R52" i="1"/>
  <c r="P52" i="1"/>
  <c r="O52" i="1"/>
  <c r="M52" i="1"/>
  <c r="L52" i="1"/>
  <c r="K52" i="1"/>
  <c r="I52" i="1"/>
  <c r="H52" i="1"/>
  <c r="F52" i="1"/>
  <c r="E52" i="1"/>
  <c r="C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S42" i="1"/>
  <c r="R42" i="1"/>
  <c r="P42" i="1"/>
  <c r="O42" i="1"/>
  <c r="M42" i="1"/>
  <c r="L42" i="1"/>
  <c r="K42" i="1"/>
  <c r="I42" i="1"/>
  <c r="H42" i="1"/>
  <c r="F42" i="1"/>
  <c r="E42" i="1"/>
  <c r="C42" i="1"/>
  <c r="Q41" i="1"/>
  <c r="N41" i="1"/>
  <c r="J41" i="1"/>
  <c r="G41" i="1"/>
  <c r="D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S36" i="1"/>
  <c r="R36" i="1"/>
  <c r="P36" i="1"/>
  <c r="O36" i="1"/>
  <c r="M36" i="1"/>
  <c r="L36" i="1"/>
  <c r="K36" i="1"/>
  <c r="I36" i="1"/>
  <c r="H36" i="1"/>
  <c r="F36" i="1"/>
  <c r="E36" i="1"/>
  <c r="C36" i="1"/>
  <c r="Q35" i="1"/>
  <c r="Q34" i="1" s="1"/>
  <c r="N35" i="1"/>
  <c r="J35" i="1"/>
  <c r="J34" i="1" s="1"/>
  <c r="G35" i="1"/>
  <c r="G34" i="1" s="1"/>
  <c r="D35" i="1"/>
  <c r="D34" i="1" s="1"/>
  <c r="S34" i="1"/>
  <c r="R34" i="1"/>
  <c r="P34" i="1"/>
  <c r="O34" i="1"/>
  <c r="N34" i="1"/>
  <c r="M34" i="1"/>
  <c r="L34" i="1"/>
  <c r="K34" i="1"/>
  <c r="I34" i="1"/>
  <c r="H34" i="1"/>
  <c r="F34" i="1"/>
  <c r="E34" i="1"/>
  <c r="C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S25" i="1"/>
  <c r="R25" i="1"/>
  <c r="P25" i="1"/>
  <c r="O25" i="1"/>
  <c r="M25" i="1"/>
  <c r="L25" i="1"/>
  <c r="K25" i="1"/>
  <c r="I25" i="1"/>
  <c r="H25" i="1"/>
  <c r="F25" i="1"/>
  <c r="E25" i="1"/>
  <c r="C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C15" i="1"/>
  <c r="N52" i="1" l="1"/>
  <c r="H14" i="1"/>
  <c r="J52" i="1"/>
  <c r="R14" i="1"/>
  <c r="Q25" i="1"/>
  <c r="L14" i="1"/>
  <c r="D42" i="1"/>
  <c r="O14" i="1"/>
  <c r="Q15" i="1"/>
  <c r="M14" i="1"/>
  <c r="N36" i="1"/>
  <c r="J36" i="1"/>
  <c r="P14" i="1"/>
  <c r="G15" i="1"/>
  <c r="E14" i="1"/>
  <c r="G36" i="1"/>
  <c r="D36" i="1"/>
  <c r="Q36" i="1"/>
  <c r="Q42" i="1"/>
  <c r="N42" i="1"/>
  <c r="J42" i="1"/>
  <c r="K14" i="1"/>
  <c r="I14" i="1"/>
  <c r="C14" i="1"/>
  <c r="S14" i="1"/>
  <c r="N15" i="1"/>
  <c r="J15" i="1"/>
  <c r="D15" i="1"/>
  <c r="F14" i="1"/>
  <c r="G25" i="1"/>
  <c r="D25" i="1"/>
  <c r="N25" i="1"/>
  <c r="J25" i="1"/>
  <c r="G42" i="1"/>
  <c r="G52" i="1"/>
  <c r="D52" i="1"/>
  <c r="Q52" i="1"/>
  <c r="G14" i="1" l="1"/>
  <c r="Q14" i="1"/>
  <c r="D14" i="1"/>
  <c r="J14" i="1"/>
  <c r="N14" i="1"/>
</calcChain>
</file>

<file path=xl/sharedStrings.xml><?xml version="1.0" encoding="utf-8"?>
<sst xmlns="http://schemas.openxmlformats.org/spreadsheetml/2006/main" count="92" uniqueCount="59">
  <si>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</si>
  <si>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</si>
  <si>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</si>
  <si>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</si>
  <si>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</si>
  <si>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</si>
  <si>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</si>
  <si>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</si>
  <si>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</si>
  <si>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</si>
  <si>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</si>
  <si>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</si>
  <si>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</si>
  <si>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</si>
  <si>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</si>
  <si>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</si>
  <si>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</si>
  <si>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</si>
  <si>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</si>
  <si>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</si>
  <si>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</si>
  <si>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</si>
  <si>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</si>
  <si>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</si>
  <si>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</si>
  <si>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</si>
  <si>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</si>
  <si>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</si>
  <si>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  <family val="1"/>
        <charset val="204"/>
      </rPr>
      <t>. в т.ч.:</t>
    </r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</si>
  <si>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</si>
  <si>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</si>
  <si>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</si>
  <si>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</si>
  <si>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Всего по этапу 2023 года</t>
  </si>
  <si>
    <t>Всего по этапу 2024 года</t>
  </si>
  <si>
    <t>Приложение № 3 к постановлению Правительства Новосибирской области 
от _________________ №_________________</t>
  </si>
  <si>
    <t>«ПРИЛОЖЕНИЕ № 4
 к Региональной адресной программе 
Новосибирской области по переселению
граждан из аварийного жилищного фонда
 на 2019-2025 годы</t>
  </si>
  <si>
    <t>город Искитим</t>
  </si>
  <si>
    <t>город Новосибирск</t>
  </si>
  <si>
    <t>город Куйбышев Куйбышевского района</t>
  </si>
  <si>
    <t>Бажинский сельсовет Маслянинского района</t>
  </si>
  <si>
    <t>Вагайцевский сельсовет Ордынского района</t>
  </si>
  <si>
    <t>Бобровский сельсовет Сузунского района</t>
  </si>
  <si>
    <t>город Тогучин Тогучинского района</t>
  </si>
  <si>
    <t>город Черепаново Черепановского района</t>
  </si>
  <si>
    <t>город Чулым Чулымского района</t>
  </si>
  <si>
    <t>город Болотное Болотнинского района</t>
  </si>
  <si>
    <t>Доволенский сельсовет Доволенского района</t>
  </si>
  <si>
    <t>город Купино Купинского района</t>
  </si>
  <si>
    <t>рабочий поселок Дорогино Черепановского района</t>
  </si>
  <si>
    <t>рабочий поселок Посевная Черепановского района</t>
  </si>
  <si>
    <t>город Барабинск Барабинского района</t>
  </si>
  <si>
    <t>город Обь</t>
  </si>
  <si>
    <t>город Татарск Татарского района</t>
  </si>
  <si>
    <t>Ташаринский сельсовет Мошковского района</t>
  </si>
  <si>
    <t>Барышевский сельсовет Новосибисркого района</t>
  </si>
  <si>
    <t>Березовский сельсовет Новосибирского района</t>
  </si>
  <si>
    <t>город Новосибирк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</si>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</sst>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D1" zoomScale="70" zoomScaleNormal="70" workbookViewId="0">
      <selection activeCell="I71" sqref="I71"/>
    </sheetView>
  </sheetViews>
  <sheetFormatPr defaultRowHeight="15" x14ac:dyDescent="0.25"/>
  <cols>
    <col min="1" max="1" width="4.7109375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5" width="20.7109375" customWidth="1"/>
    <col min="16" max="16" width="22.7109375" customWidth="1"/>
    <col min="17" max="19" width="20.7109375" customWidth="1"/>
  </cols>
  <sheetData>
    <row r="1" spans="1:19" ht="127.5" customHeight="1" x14ac:dyDescent="0.25">
      <c r="B1"/>
      <c r="D1" s="3"/>
      <c r="E1" s="4"/>
      <c r="F1" s="4"/>
      <c r="P1" s="19" t="s">
        <v>35</v>
      </c>
      <c r="Q1" s="19"/>
      <c r="R1" s="19"/>
      <c r="S1" s="19"/>
    </row>
    <row r="2" spans="1:19" ht="159.75" customHeight="1" x14ac:dyDescent="0.25">
      <c r="B2"/>
      <c r="D2" s="3"/>
      <c r="E2" s="4"/>
      <c r="F2" s="4"/>
      <c r="P2" s="19" t="s">
        <v>36</v>
      </c>
      <c r="Q2" s="19"/>
      <c r="R2" s="19"/>
      <c r="S2" s="19"/>
    </row>
    <row r="3" spans="1:19" ht="18.75" customHeight="1" x14ac:dyDescent="0.3">
      <c r="B3"/>
      <c r="D3" s="3"/>
      <c r="E3" s="4"/>
      <c r="F3" s="4"/>
      <c r="P3" s="5"/>
      <c r="Q3" s="17"/>
      <c r="R3" s="17"/>
      <c r="S3" s="17"/>
    </row>
    <row r="4" spans="1:19" ht="25.5" customHeight="1" x14ac:dyDescent="0.25">
      <c r="B4"/>
      <c r="D4" s="3"/>
      <c r="E4" s="4"/>
      <c r="F4" s="4"/>
      <c r="O4" s="17"/>
      <c r="P4" s="17"/>
      <c r="Q4" s="17"/>
      <c r="R4" s="17"/>
      <c r="S4" s="17"/>
    </row>
    <row r="7" spans="1:19" ht="46.5" customHeight="1" x14ac:dyDescent="0.25">
      <c r="A7" s="2"/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9" spans="1:19" ht="69" customHeight="1" x14ac:dyDescent="0.25">
      <c r="A9" s="14" t="s">
        <v>1</v>
      </c>
      <c r="B9" s="12" t="s">
        <v>2</v>
      </c>
      <c r="C9" s="12" t="s">
        <v>3</v>
      </c>
      <c r="D9" s="12" t="s">
        <v>4</v>
      </c>
      <c r="E9" s="12"/>
      <c r="F9" s="12"/>
      <c r="G9" s="12" t="s">
        <v>5</v>
      </c>
      <c r="H9" s="12"/>
      <c r="I9" s="12"/>
      <c r="J9" s="12" t="s">
        <v>6</v>
      </c>
      <c r="K9" s="12"/>
      <c r="L9" s="12"/>
      <c r="M9" s="12"/>
      <c r="N9" s="12" t="s">
        <v>7</v>
      </c>
      <c r="O9" s="12"/>
      <c r="P9" s="12"/>
      <c r="Q9" s="12" t="s">
        <v>8</v>
      </c>
      <c r="R9" s="12"/>
      <c r="S9" s="12"/>
    </row>
    <row r="10" spans="1:19" ht="16.5" customHeight="1" x14ac:dyDescent="0.25">
      <c r="A10" s="15"/>
      <c r="B10" s="12"/>
      <c r="C10" s="12"/>
      <c r="D10" s="13" t="s">
        <v>9</v>
      </c>
      <c r="E10" s="13" t="s">
        <v>10</v>
      </c>
      <c r="F10" s="13"/>
      <c r="G10" s="13" t="s">
        <v>9</v>
      </c>
      <c r="H10" s="13" t="s">
        <v>10</v>
      </c>
      <c r="I10" s="13"/>
      <c r="J10" s="13" t="s">
        <v>11</v>
      </c>
      <c r="K10" s="13" t="s">
        <v>12</v>
      </c>
      <c r="L10" s="13"/>
      <c r="M10" s="13"/>
      <c r="N10" s="12" t="s">
        <v>11</v>
      </c>
      <c r="O10" s="12" t="s">
        <v>12</v>
      </c>
      <c r="P10" s="12"/>
      <c r="Q10" s="12" t="s">
        <v>11</v>
      </c>
      <c r="R10" s="12" t="s">
        <v>12</v>
      </c>
      <c r="S10" s="12"/>
    </row>
    <row r="11" spans="1:19" ht="149.25" customHeight="1" x14ac:dyDescent="0.25">
      <c r="A11" s="15"/>
      <c r="B11" s="12"/>
      <c r="C11" s="12"/>
      <c r="D11" s="13"/>
      <c r="E11" s="6" t="s">
        <v>13</v>
      </c>
      <c r="F11" s="6" t="s">
        <v>14</v>
      </c>
      <c r="G11" s="13"/>
      <c r="H11" s="6" t="s">
        <v>15</v>
      </c>
      <c r="I11" s="6" t="s">
        <v>16</v>
      </c>
      <c r="J11" s="13"/>
      <c r="K11" s="6" t="s">
        <v>17</v>
      </c>
      <c r="L11" s="6" t="s">
        <v>18</v>
      </c>
      <c r="M11" s="6" t="s">
        <v>19</v>
      </c>
      <c r="N11" s="12"/>
      <c r="O11" s="6" t="s">
        <v>20</v>
      </c>
      <c r="P11" s="6" t="s">
        <v>21</v>
      </c>
      <c r="Q11" s="12"/>
      <c r="R11" s="6" t="s">
        <v>22</v>
      </c>
      <c r="S11" s="6" t="s">
        <v>23</v>
      </c>
    </row>
    <row r="12" spans="1:19" ht="20.25" customHeight="1" x14ac:dyDescent="0.25">
      <c r="A12" s="16"/>
      <c r="B12" s="12"/>
      <c r="C12" s="7" t="s">
        <v>24</v>
      </c>
      <c r="D12" s="7" t="s">
        <v>25</v>
      </c>
      <c r="E12" s="7" t="s">
        <v>25</v>
      </c>
      <c r="F12" s="7" t="s">
        <v>25</v>
      </c>
      <c r="G12" s="7" t="s">
        <v>26</v>
      </c>
      <c r="H12" s="7" t="s">
        <v>26</v>
      </c>
      <c r="I12" s="7" t="s">
        <v>26</v>
      </c>
      <c r="J12" s="7" t="s">
        <v>27</v>
      </c>
      <c r="K12" s="7" t="s">
        <v>27</v>
      </c>
      <c r="L12" s="7" t="s">
        <v>27</v>
      </c>
      <c r="M12" s="7" t="s">
        <v>27</v>
      </c>
      <c r="N12" s="6" t="s">
        <v>27</v>
      </c>
      <c r="O12" s="7" t="s">
        <v>27</v>
      </c>
      <c r="P12" s="6" t="s">
        <v>27</v>
      </c>
      <c r="Q12" s="6" t="s">
        <v>27</v>
      </c>
      <c r="R12" s="6" t="s">
        <v>27</v>
      </c>
      <c r="S12" s="6" t="s">
        <v>27</v>
      </c>
    </row>
    <row r="13" spans="1:19" ht="20.25" customHeight="1" x14ac:dyDescent="0.25">
      <c r="A13" s="7">
        <v>1</v>
      </c>
      <c r="B13" s="6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6">
        <v>14</v>
      </c>
      <c r="O13" s="7">
        <v>15</v>
      </c>
      <c r="P13" s="6">
        <v>16</v>
      </c>
      <c r="Q13" s="6">
        <v>17</v>
      </c>
      <c r="R13" s="6">
        <v>18</v>
      </c>
      <c r="S13" s="6">
        <v>19</v>
      </c>
    </row>
    <row r="14" spans="1:19" ht="94.5" customHeight="1" x14ac:dyDescent="0.25">
      <c r="A14" s="8"/>
      <c r="B14" s="9" t="s">
        <v>28</v>
      </c>
      <c r="C14" s="10">
        <f t="shared" ref="C14:S14" si="0">SUM(C15,C25,C34,C36,C42,C52)</f>
        <v>5359</v>
      </c>
      <c r="D14" s="10">
        <f t="shared" si="0"/>
        <v>2103</v>
      </c>
      <c r="E14" s="10">
        <f t="shared" si="0"/>
        <v>1430</v>
      </c>
      <c r="F14" s="10">
        <f t="shared" si="0"/>
        <v>673</v>
      </c>
      <c r="G14" s="11">
        <f t="shared" si="0"/>
        <v>87398.32</v>
      </c>
      <c r="H14" s="11">
        <f t="shared" si="0"/>
        <v>60626.479999999996</v>
      </c>
      <c r="I14" s="11">
        <f t="shared" si="0"/>
        <v>26771.839999999997</v>
      </c>
      <c r="J14" s="11">
        <f t="shared" si="0"/>
        <v>4278476346.8999996</v>
      </c>
      <c r="K14" s="11">
        <f t="shared" si="0"/>
        <v>3979669824.96</v>
      </c>
      <c r="L14" s="11">
        <f t="shared" si="0"/>
        <v>0</v>
      </c>
      <c r="M14" s="11">
        <f t="shared" si="0"/>
        <v>298806521.94</v>
      </c>
      <c r="N14" s="11">
        <f t="shared" si="0"/>
        <v>0</v>
      </c>
      <c r="O14" s="11">
        <f t="shared" si="0"/>
        <v>0</v>
      </c>
      <c r="P14" s="11">
        <f t="shared" si="0"/>
        <v>0</v>
      </c>
      <c r="Q14" s="11">
        <f t="shared" si="0"/>
        <v>0</v>
      </c>
      <c r="R14" s="11">
        <f t="shared" si="0"/>
        <v>0</v>
      </c>
      <c r="S14" s="11">
        <f t="shared" si="0"/>
        <v>0</v>
      </c>
    </row>
    <row r="15" spans="1:19" ht="20.25" x14ac:dyDescent="0.25">
      <c r="A15" s="8"/>
      <c r="B15" s="9" t="s">
        <v>29</v>
      </c>
      <c r="C15" s="10">
        <f t="shared" ref="C15:S15" si="1">SUM(C16:C24)</f>
        <v>683</v>
      </c>
      <c r="D15" s="10">
        <f t="shared" si="1"/>
        <v>269</v>
      </c>
      <c r="E15" s="10">
        <f t="shared" si="1"/>
        <v>161</v>
      </c>
      <c r="F15" s="10">
        <f t="shared" si="1"/>
        <v>108</v>
      </c>
      <c r="G15" s="11">
        <f t="shared" si="1"/>
        <v>11392.09</v>
      </c>
      <c r="H15" s="11">
        <f t="shared" si="1"/>
        <v>6930.4699999999993</v>
      </c>
      <c r="I15" s="11">
        <f t="shared" si="1"/>
        <v>4461.62</v>
      </c>
      <c r="J15" s="11">
        <f t="shared" si="1"/>
        <v>586876779.58999991</v>
      </c>
      <c r="K15" s="11">
        <f t="shared" si="1"/>
        <v>489644664.16000003</v>
      </c>
      <c r="L15" s="11">
        <f t="shared" si="1"/>
        <v>0</v>
      </c>
      <c r="M15" s="11">
        <f t="shared" si="1"/>
        <v>97232115.429999992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</row>
    <row r="16" spans="1:19" ht="20.25" x14ac:dyDescent="0.25">
      <c r="A16" s="8">
        <v>1</v>
      </c>
      <c r="B16" s="9" t="s">
        <v>37</v>
      </c>
      <c r="C16" s="10">
        <v>110</v>
      </c>
      <c r="D16" s="10">
        <f t="shared" ref="D16:D24" si="2">E16+F16</f>
        <v>42</v>
      </c>
      <c r="E16" s="10">
        <v>35</v>
      </c>
      <c r="F16" s="10">
        <v>7</v>
      </c>
      <c r="G16" s="11">
        <f t="shared" ref="G16:G24" si="3">H16+I16</f>
        <v>2091.08</v>
      </c>
      <c r="H16" s="11">
        <v>1825.62</v>
      </c>
      <c r="I16" s="11">
        <v>265.45999999999998</v>
      </c>
      <c r="J16" s="11">
        <f t="shared" ref="J16:J24" si="4">K16+L16+M16</f>
        <v>95552132.399999991</v>
      </c>
      <c r="K16" s="11">
        <v>91730047.099999994</v>
      </c>
      <c r="L16" s="11">
        <v>0</v>
      </c>
      <c r="M16" s="11">
        <v>3822085.3</v>
      </c>
      <c r="N16" s="11">
        <f t="shared" ref="N16:N24" si="5">O16+P16</f>
        <v>0</v>
      </c>
      <c r="O16" s="11">
        <v>0</v>
      </c>
      <c r="P16" s="11">
        <v>0</v>
      </c>
      <c r="Q16" s="11">
        <f t="shared" ref="Q16:Q24" si="6">R16+S16</f>
        <v>0</v>
      </c>
      <c r="R16" s="11">
        <v>0</v>
      </c>
      <c r="S16" s="11">
        <v>0</v>
      </c>
    </row>
    <row r="17" spans="1:19" ht="20.25" x14ac:dyDescent="0.25">
      <c r="A17" s="8">
        <v>2</v>
      </c>
      <c r="B17" s="9" t="s">
        <v>38</v>
      </c>
      <c r="C17" s="10">
        <v>257</v>
      </c>
      <c r="D17" s="10">
        <f t="shared" si="2"/>
        <v>102</v>
      </c>
      <c r="E17" s="10">
        <v>65</v>
      </c>
      <c r="F17" s="10">
        <v>37</v>
      </c>
      <c r="G17" s="11">
        <f t="shared" si="3"/>
        <v>4029.9</v>
      </c>
      <c r="H17" s="11">
        <v>2567</v>
      </c>
      <c r="I17" s="11">
        <v>1462.9</v>
      </c>
      <c r="J17" s="11">
        <f t="shared" si="4"/>
        <v>261282547.22</v>
      </c>
      <c r="K17" s="11">
        <v>177074201.09</v>
      </c>
      <c r="L17" s="11">
        <v>0</v>
      </c>
      <c r="M17" s="11">
        <v>84208346.129999995</v>
      </c>
      <c r="N17" s="11">
        <f t="shared" si="5"/>
        <v>0</v>
      </c>
      <c r="O17" s="11">
        <v>0</v>
      </c>
      <c r="P17" s="11">
        <v>0</v>
      </c>
      <c r="Q17" s="11">
        <f t="shared" si="6"/>
        <v>0</v>
      </c>
      <c r="R17" s="11">
        <v>0</v>
      </c>
      <c r="S17" s="11">
        <v>0</v>
      </c>
    </row>
    <row r="18" spans="1:19" ht="40.5" x14ac:dyDescent="0.25">
      <c r="A18" s="8">
        <v>3</v>
      </c>
      <c r="B18" s="9" t="s">
        <v>39</v>
      </c>
      <c r="C18" s="10">
        <v>27</v>
      </c>
      <c r="D18" s="10">
        <f t="shared" si="2"/>
        <v>16</v>
      </c>
      <c r="E18" s="10">
        <v>16</v>
      </c>
      <c r="F18" s="10">
        <v>0</v>
      </c>
      <c r="G18" s="11">
        <f t="shared" si="3"/>
        <v>625.1</v>
      </c>
      <c r="H18" s="11">
        <v>625.1</v>
      </c>
      <c r="I18" s="11">
        <v>0</v>
      </c>
      <c r="J18" s="11">
        <f t="shared" si="4"/>
        <v>26513501.199999999</v>
      </c>
      <c r="K18" s="11">
        <v>25452961.149999999</v>
      </c>
      <c r="L18" s="11">
        <v>0</v>
      </c>
      <c r="M18" s="11">
        <v>1060540.05</v>
      </c>
      <c r="N18" s="11">
        <f t="shared" si="5"/>
        <v>0</v>
      </c>
      <c r="O18" s="11">
        <v>0</v>
      </c>
      <c r="P18" s="11">
        <v>0</v>
      </c>
      <c r="Q18" s="11">
        <f t="shared" si="6"/>
        <v>0</v>
      </c>
      <c r="R18" s="11">
        <v>0</v>
      </c>
      <c r="S18" s="11">
        <v>0</v>
      </c>
    </row>
    <row r="19" spans="1:19" ht="40.5" x14ac:dyDescent="0.25">
      <c r="A19" s="8">
        <v>4</v>
      </c>
      <c r="B19" s="9" t="s">
        <v>40</v>
      </c>
      <c r="C19" s="10">
        <v>149</v>
      </c>
      <c r="D19" s="10">
        <f t="shared" si="2"/>
        <v>53</v>
      </c>
      <c r="E19" s="10">
        <v>8</v>
      </c>
      <c r="F19" s="10">
        <v>45</v>
      </c>
      <c r="G19" s="11">
        <f t="shared" si="3"/>
        <v>2457.7599999999998</v>
      </c>
      <c r="H19" s="11">
        <v>395.2</v>
      </c>
      <c r="I19" s="11">
        <v>2062.56</v>
      </c>
      <c r="J19" s="11">
        <f t="shared" si="4"/>
        <v>112570323.52000001</v>
      </c>
      <c r="K19" s="11">
        <v>108067510.54000001</v>
      </c>
      <c r="L19" s="11">
        <v>0</v>
      </c>
      <c r="M19" s="11">
        <v>4502812.9800000004</v>
      </c>
      <c r="N19" s="11">
        <f t="shared" si="5"/>
        <v>0</v>
      </c>
      <c r="O19" s="11">
        <v>0</v>
      </c>
      <c r="P19" s="11">
        <v>0</v>
      </c>
      <c r="Q19" s="11">
        <f t="shared" si="6"/>
        <v>0</v>
      </c>
      <c r="R19" s="11">
        <v>0</v>
      </c>
      <c r="S19" s="11">
        <v>0</v>
      </c>
    </row>
    <row r="20" spans="1:19" ht="40.5" x14ac:dyDescent="0.25">
      <c r="A20" s="8">
        <v>5</v>
      </c>
      <c r="B20" s="9" t="s">
        <v>41</v>
      </c>
      <c r="C20" s="10">
        <v>30</v>
      </c>
      <c r="D20" s="10">
        <f t="shared" si="2"/>
        <v>12</v>
      </c>
      <c r="E20" s="10">
        <v>12</v>
      </c>
      <c r="F20" s="10">
        <v>0</v>
      </c>
      <c r="G20" s="11">
        <f t="shared" si="3"/>
        <v>601</v>
      </c>
      <c r="H20" s="11">
        <v>601</v>
      </c>
      <c r="I20" s="11">
        <v>0</v>
      </c>
      <c r="J20" s="11">
        <f t="shared" si="4"/>
        <v>18259050.75</v>
      </c>
      <c r="K20" s="11">
        <v>17528688.719999999</v>
      </c>
      <c r="L20" s="11">
        <v>0</v>
      </c>
      <c r="M20" s="11">
        <v>730362.03</v>
      </c>
      <c r="N20" s="11">
        <f t="shared" si="5"/>
        <v>0</v>
      </c>
      <c r="O20" s="11">
        <v>0</v>
      </c>
      <c r="P20" s="11">
        <v>0</v>
      </c>
      <c r="Q20" s="11">
        <f t="shared" si="6"/>
        <v>0</v>
      </c>
      <c r="R20" s="11">
        <v>0</v>
      </c>
      <c r="S20" s="11">
        <v>0</v>
      </c>
    </row>
    <row r="21" spans="1:19" ht="40.5" x14ac:dyDescent="0.25">
      <c r="A21" s="8">
        <v>6</v>
      </c>
      <c r="B21" s="9" t="s">
        <v>42</v>
      </c>
      <c r="C21" s="10">
        <v>10</v>
      </c>
      <c r="D21" s="10">
        <f t="shared" si="2"/>
        <v>9</v>
      </c>
      <c r="E21" s="10">
        <v>9</v>
      </c>
      <c r="F21" s="10">
        <v>0</v>
      </c>
      <c r="G21" s="11">
        <f t="shared" si="3"/>
        <v>217.95</v>
      </c>
      <c r="H21" s="11">
        <v>217.95</v>
      </c>
      <c r="I21" s="11">
        <v>0</v>
      </c>
      <c r="J21" s="11">
        <f t="shared" si="4"/>
        <v>9982545.9000000004</v>
      </c>
      <c r="K21" s="11">
        <v>9583244.0600000005</v>
      </c>
      <c r="L21" s="11">
        <v>0</v>
      </c>
      <c r="M21" s="11">
        <v>399301.84</v>
      </c>
      <c r="N21" s="11">
        <f t="shared" si="5"/>
        <v>0</v>
      </c>
      <c r="O21" s="11">
        <v>0</v>
      </c>
      <c r="P21" s="11">
        <v>0</v>
      </c>
      <c r="Q21" s="11">
        <f t="shared" si="6"/>
        <v>0</v>
      </c>
      <c r="R21" s="11">
        <v>0</v>
      </c>
      <c r="S21" s="11">
        <v>0</v>
      </c>
    </row>
    <row r="22" spans="1:19" ht="20.25" x14ac:dyDescent="0.25">
      <c r="A22" s="8">
        <v>7</v>
      </c>
      <c r="B22" s="9" t="s">
        <v>43</v>
      </c>
      <c r="C22" s="10">
        <v>62</v>
      </c>
      <c r="D22" s="10">
        <f t="shared" si="2"/>
        <v>21</v>
      </c>
      <c r="E22" s="10">
        <v>3</v>
      </c>
      <c r="F22" s="10">
        <v>18</v>
      </c>
      <c r="G22" s="11">
        <f t="shared" si="3"/>
        <v>781.90000000000009</v>
      </c>
      <c r="H22" s="11">
        <v>144.69999999999999</v>
      </c>
      <c r="I22" s="11">
        <v>637.20000000000005</v>
      </c>
      <c r="J22" s="11">
        <f t="shared" si="4"/>
        <v>35812583.800000004</v>
      </c>
      <c r="K22" s="11">
        <v>34380080.450000003</v>
      </c>
      <c r="L22" s="11">
        <v>0</v>
      </c>
      <c r="M22" s="11">
        <v>1432503.35</v>
      </c>
      <c r="N22" s="11">
        <f t="shared" si="5"/>
        <v>0</v>
      </c>
      <c r="O22" s="11">
        <v>0</v>
      </c>
      <c r="P22" s="11">
        <v>0</v>
      </c>
      <c r="Q22" s="11">
        <f t="shared" si="6"/>
        <v>0</v>
      </c>
      <c r="R22" s="11">
        <v>0</v>
      </c>
      <c r="S22" s="11">
        <v>0</v>
      </c>
    </row>
    <row r="23" spans="1:19" ht="40.5" x14ac:dyDescent="0.25">
      <c r="A23" s="8">
        <v>8</v>
      </c>
      <c r="B23" s="9" t="s">
        <v>44</v>
      </c>
      <c r="C23" s="10">
        <v>18</v>
      </c>
      <c r="D23" s="10">
        <f t="shared" si="2"/>
        <v>6</v>
      </c>
      <c r="E23" s="10">
        <v>5</v>
      </c>
      <c r="F23" s="10">
        <v>1</v>
      </c>
      <c r="G23" s="11">
        <f t="shared" si="3"/>
        <v>224.4</v>
      </c>
      <c r="H23" s="11">
        <v>190.9</v>
      </c>
      <c r="I23" s="11">
        <v>33.5</v>
      </c>
      <c r="J23" s="11">
        <f t="shared" si="4"/>
        <v>10277968.800000001</v>
      </c>
      <c r="K23" s="11">
        <v>9866850.0500000007</v>
      </c>
      <c r="L23" s="11">
        <v>0</v>
      </c>
      <c r="M23" s="11">
        <v>411118.75</v>
      </c>
      <c r="N23" s="11">
        <f t="shared" si="5"/>
        <v>0</v>
      </c>
      <c r="O23" s="11">
        <v>0</v>
      </c>
      <c r="P23" s="11">
        <v>0</v>
      </c>
      <c r="Q23" s="11">
        <f t="shared" si="6"/>
        <v>0</v>
      </c>
      <c r="R23" s="11">
        <v>0</v>
      </c>
      <c r="S23" s="11">
        <v>0</v>
      </c>
    </row>
    <row r="24" spans="1:19" ht="20.25" x14ac:dyDescent="0.25">
      <c r="A24" s="8">
        <v>9</v>
      </c>
      <c r="B24" s="9" t="s">
        <v>45</v>
      </c>
      <c r="C24" s="10">
        <v>20</v>
      </c>
      <c r="D24" s="10">
        <f t="shared" si="2"/>
        <v>8</v>
      </c>
      <c r="E24" s="10">
        <v>8</v>
      </c>
      <c r="F24" s="10">
        <v>0</v>
      </c>
      <c r="G24" s="11">
        <f t="shared" si="3"/>
        <v>363</v>
      </c>
      <c r="H24" s="11">
        <v>363</v>
      </c>
      <c r="I24" s="11">
        <v>0</v>
      </c>
      <c r="J24" s="11">
        <f t="shared" si="4"/>
        <v>16626126</v>
      </c>
      <c r="K24" s="11">
        <v>15961081</v>
      </c>
      <c r="L24" s="11">
        <v>0</v>
      </c>
      <c r="M24" s="11">
        <v>665045</v>
      </c>
      <c r="N24" s="11">
        <f t="shared" si="5"/>
        <v>0</v>
      </c>
      <c r="O24" s="11">
        <v>0</v>
      </c>
      <c r="P24" s="11">
        <v>0</v>
      </c>
      <c r="Q24" s="11">
        <f t="shared" si="6"/>
        <v>0</v>
      </c>
      <c r="R24" s="11">
        <v>0</v>
      </c>
      <c r="S24" s="11">
        <v>0</v>
      </c>
    </row>
    <row r="25" spans="1:19" ht="20.25" x14ac:dyDescent="0.25">
      <c r="A25" s="8"/>
      <c r="B25" s="9" t="s">
        <v>30</v>
      </c>
      <c r="C25" s="10">
        <f t="shared" ref="C25:S25" si="7">SUM(C26:C33)</f>
        <v>343</v>
      </c>
      <c r="D25" s="10">
        <f t="shared" si="7"/>
        <v>147</v>
      </c>
      <c r="E25" s="10">
        <f t="shared" si="7"/>
        <v>123</v>
      </c>
      <c r="F25" s="10">
        <f t="shared" si="7"/>
        <v>24</v>
      </c>
      <c r="G25" s="11">
        <f t="shared" si="7"/>
        <v>6089.66</v>
      </c>
      <c r="H25" s="11">
        <f t="shared" si="7"/>
        <v>5059.92</v>
      </c>
      <c r="I25" s="11">
        <f t="shared" si="7"/>
        <v>1029.7399999999998</v>
      </c>
      <c r="J25" s="11">
        <f t="shared" si="7"/>
        <v>280909926.13999999</v>
      </c>
      <c r="K25" s="11">
        <f t="shared" si="7"/>
        <v>269673526.96000004</v>
      </c>
      <c r="L25" s="11">
        <f t="shared" si="7"/>
        <v>0</v>
      </c>
      <c r="M25" s="11">
        <f t="shared" si="7"/>
        <v>11236399.180000002</v>
      </c>
      <c r="N25" s="11">
        <f t="shared" si="7"/>
        <v>0</v>
      </c>
      <c r="O25" s="11">
        <f t="shared" si="7"/>
        <v>0</v>
      </c>
      <c r="P25" s="11">
        <f t="shared" si="7"/>
        <v>0</v>
      </c>
      <c r="Q25" s="11">
        <f t="shared" si="7"/>
        <v>0</v>
      </c>
      <c r="R25" s="11">
        <f t="shared" si="7"/>
        <v>0</v>
      </c>
      <c r="S25" s="11">
        <f t="shared" si="7"/>
        <v>0</v>
      </c>
    </row>
    <row r="26" spans="1:19" ht="40.5" x14ac:dyDescent="0.25">
      <c r="A26" s="8">
        <v>1</v>
      </c>
      <c r="B26" s="9" t="s">
        <v>46</v>
      </c>
      <c r="C26" s="10">
        <v>33</v>
      </c>
      <c r="D26" s="10">
        <f t="shared" ref="D26:D33" si="8">E26+F26</f>
        <v>18</v>
      </c>
      <c r="E26" s="10">
        <v>18</v>
      </c>
      <c r="F26" s="10">
        <v>0</v>
      </c>
      <c r="G26" s="11">
        <f t="shared" ref="G26:G33" si="9">H26+I26</f>
        <v>565.1</v>
      </c>
      <c r="H26" s="11">
        <v>565.1</v>
      </c>
      <c r="I26" s="11">
        <v>0</v>
      </c>
      <c r="J26" s="11">
        <f t="shared" ref="J26:J33" si="10">K26+L26+M26</f>
        <v>26067497.900000002</v>
      </c>
      <c r="K26" s="11">
        <v>25024797.98</v>
      </c>
      <c r="L26" s="11">
        <v>0</v>
      </c>
      <c r="M26" s="11">
        <v>1042699.92</v>
      </c>
      <c r="N26" s="11">
        <f t="shared" ref="N26:N33" si="11">O26+P26</f>
        <v>0</v>
      </c>
      <c r="O26" s="11">
        <v>0</v>
      </c>
      <c r="P26" s="11">
        <v>0</v>
      </c>
      <c r="Q26" s="11">
        <f t="shared" ref="Q26:Q33" si="12">R26+S26</f>
        <v>0</v>
      </c>
      <c r="R26" s="11">
        <v>0</v>
      </c>
      <c r="S26" s="11">
        <v>0</v>
      </c>
    </row>
    <row r="27" spans="1:19" ht="20.25" x14ac:dyDescent="0.25">
      <c r="A27" s="8">
        <v>2</v>
      </c>
      <c r="B27" s="9" t="s">
        <v>37</v>
      </c>
      <c r="C27" s="10">
        <v>53</v>
      </c>
      <c r="D27" s="10">
        <f t="shared" si="8"/>
        <v>21</v>
      </c>
      <c r="E27" s="10">
        <v>20</v>
      </c>
      <c r="F27" s="10">
        <v>1</v>
      </c>
      <c r="G27" s="11">
        <f t="shared" si="9"/>
        <v>1018.26</v>
      </c>
      <c r="H27" s="11">
        <v>963.56</v>
      </c>
      <c r="I27" s="11">
        <v>54.7</v>
      </c>
      <c r="J27" s="11">
        <f t="shared" si="10"/>
        <v>46971315.539999999</v>
      </c>
      <c r="K27" s="11">
        <v>45092462.920000002</v>
      </c>
      <c r="L27" s="11">
        <v>0</v>
      </c>
      <c r="M27" s="11">
        <v>1878852.62</v>
      </c>
      <c r="N27" s="11">
        <f t="shared" si="11"/>
        <v>0</v>
      </c>
      <c r="O27" s="11">
        <v>0</v>
      </c>
      <c r="P27" s="11">
        <v>0</v>
      </c>
      <c r="Q27" s="11">
        <f t="shared" si="12"/>
        <v>0</v>
      </c>
      <c r="R27" s="11">
        <v>0</v>
      </c>
      <c r="S27" s="11">
        <v>0</v>
      </c>
    </row>
    <row r="28" spans="1:19" ht="40.5" x14ac:dyDescent="0.25">
      <c r="A28" s="8">
        <v>3</v>
      </c>
      <c r="B28" s="9" t="s">
        <v>47</v>
      </c>
      <c r="C28" s="10">
        <v>11</v>
      </c>
      <c r="D28" s="10">
        <f t="shared" si="8"/>
        <v>6</v>
      </c>
      <c r="E28" s="10">
        <v>0</v>
      </c>
      <c r="F28" s="10">
        <v>6</v>
      </c>
      <c r="G28" s="11">
        <f t="shared" si="9"/>
        <v>159.69999999999999</v>
      </c>
      <c r="H28" s="11">
        <v>0</v>
      </c>
      <c r="I28" s="11">
        <v>159.69999999999999</v>
      </c>
      <c r="J28" s="11">
        <f t="shared" si="10"/>
        <v>7366801.2999999998</v>
      </c>
      <c r="K28" s="11">
        <v>7072129</v>
      </c>
      <c r="L28" s="11">
        <v>0</v>
      </c>
      <c r="M28" s="11">
        <v>294672.3</v>
      </c>
      <c r="N28" s="11">
        <f t="shared" si="11"/>
        <v>0</v>
      </c>
      <c r="O28" s="11">
        <v>0</v>
      </c>
      <c r="P28" s="11">
        <v>0</v>
      </c>
      <c r="Q28" s="11">
        <f t="shared" si="12"/>
        <v>0</v>
      </c>
      <c r="R28" s="11">
        <v>0</v>
      </c>
      <c r="S28" s="11">
        <v>0</v>
      </c>
    </row>
    <row r="29" spans="1:19" ht="40.5" x14ac:dyDescent="0.25">
      <c r="A29" s="8">
        <v>4</v>
      </c>
      <c r="B29" s="9" t="s">
        <v>39</v>
      </c>
      <c r="C29" s="10">
        <v>49</v>
      </c>
      <c r="D29" s="10">
        <f t="shared" si="8"/>
        <v>27</v>
      </c>
      <c r="E29" s="10">
        <v>25</v>
      </c>
      <c r="F29" s="10">
        <v>2</v>
      </c>
      <c r="G29" s="11">
        <f t="shared" si="9"/>
        <v>645.5</v>
      </c>
      <c r="H29" s="11">
        <v>593</v>
      </c>
      <c r="I29" s="11">
        <v>52.5</v>
      </c>
      <c r="J29" s="11">
        <f t="shared" si="10"/>
        <v>29776269.5</v>
      </c>
      <c r="K29" s="11">
        <v>28585218</v>
      </c>
      <c r="L29" s="11">
        <v>0</v>
      </c>
      <c r="M29" s="11">
        <v>1191051.5</v>
      </c>
      <c r="N29" s="11">
        <f t="shared" si="11"/>
        <v>0</v>
      </c>
      <c r="O29" s="11">
        <v>0</v>
      </c>
      <c r="P29" s="11">
        <v>0</v>
      </c>
      <c r="Q29" s="11">
        <f t="shared" si="12"/>
        <v>0</v>
      </c>
      <c r="R29" s="11">
        <v>0</v>
      </c>
      <c r="S29" s="11">
        <v>0</v>
      </c>
    </row>
    <row r="30" spans="1:19" ht="20.25" x14ac:dyDescent="0.25">
      <c r="A30" s="8">
        <v>5</v>
      </c>
      <c r="B30" s="9" t="s">
        <v>48</v>
      </c>
      <c r="C30" s="10">
        <v>12</v>
      </c>
      <c r="D30" s="10">
        <f t="shared" si="8"/>
        <v>8</v>
      </c>
      <c r="E30" s="10">
        <v>8</v>
      </c>
      <c r="F30" s="10">
        <v>0</v>
      </c>
      <c r="G30" s="11">
        <f t="shared" si="9"/>
        <v>242.7</v>
      </c>
      <c r="H30" s="11">
        <v>242.7</v>
      </c>
      <c r="I30" s="11">
        <v>0</v>
      </c>
      <c r="J30" s="11">
        <f t="shared" si="10"/>
        <v>11195508.300000001</v>
      </c>
      <c r="K30" s="11">
        <v>10747687</v>
      </c>
      <c r="L30" s="11">
        <v>0</v>
      </c>
      <c r="M30" s="11">
        <v>447821.3</v>
      </c>
      <c r="N30" s="11">
        <f t="shared" si="11"/>
        <v>0</v>
      </c>
      <c r="O30" s="11">
        <v>0</v>
      </c>
      <c r="P30" s="11">
        <v>0</v>
      </c>
      <c r="Q30" s="11">
        <f t="shared" si="12"/>
        <v>0</v>
      </c>
      <c r="R30" s="11">
        <v>0</v>
      </c>
      <c r="S30" s="11">
        <v>0</v>
      </c>
    </row>
    <row r="31" spans="1:19" ht="40.5" x14ac:dyDescent="0.25">
      <c r="A31" s="8">
        <v>6</v>
      </c>
      <c r="B31" s="9" t="s">
        <v>49</v>
      </c>
      <c r="C31" s="10">
        <v>116</v>
      </c>
      <c r="D31" s="10">
        <f t="shared" si="8"/>
        <v>40</v>
      </c>
      <c r="E31" s="10">
        <v>37</v>
      </c>
      <c r="F31" s="10">
        <v>3</v>
      </c>
      <c r="G31" s="11">
        <f t="shared" si="9"/>
        <v>2106.6999999999998</v>
      </c>
      <c r="H31" s="11">
        <v>1859.26</v>
      </c>
      <c r="I31" s="11">
        <v>247.44</v>
      </c>
      <c r="J31" s="11">
        <f t="shared" si="10"/>
        <v>97179964.299999997</v>
      </c>
      <c r="K31" s="11">
        <v>93292765.700000003</v>
      </c>
      <c r="L31" s="11">
        <v>0</v>
      </c>
      <c r="M31" s="11">
        <v>3887198.6</v>
      </c>
      <c r="N31" s="11">
        <f t="shared" si="11"/>
        <v>0</v>
      </c>
      <c r="O31" s="11">
        <v>0</v>
      </c>
      <c r="P31" s="11">
        <v>0</v>
      </c>
      <c r="Q31" s="11">
        <f t="shared" si="12"/>
        <v>0</v>
      </c>
      <c r="R31" s="11">
        <v>0</v>
      </c>
      <c r="S31" s="11">
        <v>0</v>
      </c>
    </row>
    <row r="32" spans="1:19" ht="40.5" x14ac:dyDescent="0.25">
      <c r="A32" s="8">
        <v>7</v>
      </c>
      <c r="B32" s="9" t="s">
        <v>50</v>
      </c>
      <c r="C32" s="10">
        <v>28</v>
      </c>
      <c r="D32" s="10">
        <f t="shared" si="8"/>
        <v>11</v>
      </c>
      <c r="E32" s="10">
        <v>4</v>
      </c>
      <c r="F32" s="10">
        <v>7</v>
      </c>
      <c r="G32" s="11">
        <f t="shared" si="9"/>
        <v>397.70000000000005</v>
      </c>
      <c r="H32" s="11">
        <v>158.30000000000001</v>
      </c>
      <c r="I32" s="11">
        <v>239.4</v>
      </c>
      <c r="J32" s="11">
        <f t="shared" si="10"/>
        <v>18345503.300000001</v>
      </c>
      <c r="K32" s="11">
        <v>17611683</v>
      </c>
      <c r="L32" s="11">
        <v>0</v>
      </c>
      <c r="M32" s="11">
        <v>733820.3</v>
      </c>
      <c r="N32" s="11">
        <f t="shared" si="11"/>
        <v>0</v>
      </c>
      <c r="O32" s="11">
        <v>0</v>
      </c>
      <c r="P32" s="11">
        <v>0</v>
      </c>
      <c r="Q32" s="11">
        <f t="shared" si="12"/>
        <v>0</v>
      </c>
      <c r="R32" s="11">
        <v>0</v>
      </c>
      <c r="S32" s="11">
        <v>0</v>
      </c>
    </row>
    <row r="33" spans="1:19" ht="20.25" x14ac:dyDescent="0.25">
      <c r="A33" s="8">
        <v>8</v>
      </c>
      <c r="B33" s="9" t="s">
        <v>45</v>
      </c>
      <c r="C33" s="10">
        <v>41</v>
      </c>
      <c r="D33" s="10">
        <f t="shared" si="8"/>
        <v>16</v>
      </c>
      <c r="E33" s="10">
        <v>11</v>
      </c>
      <c r="F33" s="10">
        <v>5</v>
      </c>
      <c r="G33" s="11">
        <f t="shared" si="9"/>
        <v>954</v>
      </c>
      <c r="H33" s="11">
        <v>678</v>
      </c>
      <c r="I33" s="11">
        <v>276</v>
      </c>
      <c r="J33" s="11">
        <f t="shared" si="10"/>
        <v>44007066</v>
      </c>
      <c r="K33" s="11">
        <v>42246783.359999999</v>
      </c>
      <c r="L33" s="11">
        <v>0</v>
      </c>
      <c r="M33" s="11">
        <v>1760282.64</v>
      </c>
      <c r="N33" s="11">
        <f t="shared" si="11"/>
        <v>0</v>
      </c>
      <c r="O33" s="11">
        <v>0</v>
      </c>
      <c r="P33" s="11">
        <v>0</v>
      </c>
      <c r="Q33" s="11">
        <f t="shared" si="12"/>
        <v>0</v>
      </c>
      <c r="R33" s="11">
        <v>0</v>
      </c>
      <c r="S33" s="11">
        <v>0</v>
      </c>
    </row>
    <row r="34" spans="1:19" ht="20.25" x14ac:dyDescent="0.25">
      <c r="A34" s="8"/>
      <c r="B34" s="9" t="s">
        <v>31</v>
      </c>
      <c r="C34" s="10">
        <f t="shared" ref="C34:S34" si="13">SUM(C35)</f>
        <v>427</v>
      </c>
      <c r="D34" s="10">
        <f t="shared" si="13"/>
        <v>148</v>
      </c>
      <c r="E34" s="10">
        <f t="shared" si="13"/>
        <v>92</v>
      </c>
      <c r="F34" s="10">
        <f t="shared" si="13"/>
        <v>56</v>
      </c>
      <c r="G34" s="11">
        <f t="shared" si="13"/>
        <v>6281.8</v>
      </c>
      <c r="H34" s="11">
        <f t="shared" si="13"/>
        <v>3952.03</v>
      </c>
      <c r="I34" s="11">
        <f t="shared" si="13"/>
        <v>2329.77</v>
      </c>
      <c r="J34" s="11">
        <f t="shared" si="13"/>
        <v>337066615.40000004</v>
      </c>
      <c r="K34" s="11">
        <f t="shared" si="13"/>
        <v>269673529.10000002</v>
      </c>
      <c r="L34" s="11">
        <f t="shared" si="13"/>
        <v>0</v>
      </c>
      <c r="M34" s="11">
        <f t="shared" si="13"/>
        <v>67393086.299999997</v>
      </c>
      <c r="N34" s="11">
        <f t="shared" si="13"/>
        <v>0</v>
      </c>
      <c r="O34" s="11">
        <f t="shared" si="13"/>
        <v>0</v>
      </c>
      <c r="P34" s="11">
        <f t="shared" si="13"/>
        <v>0</v>
      </c>
      <c r="Q34" s="11">
        <f t="shared" si="13"/>
        <v>0</v>
      </c>
      <c r="R34" s="11">
        <f t="shared" si="13"/>
        <v>0</v>
      </c>
      <c r="S34" s="11">
        <f t="shared" si="13"/>
        <v>0</v>
      </c>
    </row>
    <row r="35" spans="1:19" ht="20.25" x14ac:dyDescent="0.25">
      <c r="A35" s="8">
        <v>1</v>
      </c>
      <c r="B35" s="9" t="s">
        <v>38</v>
      </c>
      <c r="C35" s="10">
        <v>427</v>
      </c>
      <c r="D35" s="10">
        <f>E35+F35</f>
        <v>148</v>
      </c>
      <c r="E35" s="10">
        <v>92</v>
      </c>
      <c r="F35" s="10">
        <v>56</v>
      </c>
      <c r="G35" s="11">
        <f>H35+I35</f>
        <v>6281.8</v>
      </c>
      <c r="H35" s="11">
        <v>3952.03</v>
      </c>
      <c r="I35" s="11">
        <v>2329.77</v>
      </c>
      <c r="J35" s="11">
        <f>K35+L35+M35</f>
        <v>337066615.40000004</v>
      </c>
      <c r="K35" s="11">
        <v>269673529.10000002</v>
      </c>
      <c r="L35" s="11">
        <v>0</v>
      </c>
      <c r="M35" s="11">
        <v>67393086.299999997</v>
      </c>
      <c r="N35" s="11">
        <f>O35+P35</f>
        <v>0</v>
      </c>
      <c r="O35" s="11">
        <v>0</v>
      </c>
      <c r="P35" s="11">
        <v>0</v>
      </c>
      <c r="Q35" s="11">
        <f>R35+S35</f>
        <v>0</v>
      </c>
      <c r="R35" s="11">
        <v>0</v>
      </c>
      <c r="S35" s="11">
        <v>0</v>
      </c>
    </row>
    <row r="36" spans="1:19" ht="20.25" x14ac:dyDescent="0.25">
      <c r="A36" s="8"/>
      <c r="B36" s="9" t="s">
        <v>32</v>
      </c>
      <c r="C36" s="10">
        <f t="shared" ref="C36:S36" si="14">SUM(C37:C41)</f>
        <v>1440</v>
      </c>
      <c r="D36" s="10">
        <f t="shared" si="14"/>
        <v>574</v>
      </c>
      <c r="E36" s="10">
        <f t="shared" si="14"/>
        <v>442</v>
      </c>
      <c r="F36" s="10">
        <f t="shared" si="14"/>
        <v>132</v>
      </c>
      <c r="G36" s="11">
        <f t="shared" si="14"/>
        <v>25639.86</v>
      </c>
      <c r="H36" s="11">
        <f t="shared" si="14"/>
        <v>19411.969999999998</v>
      </c>
      <c r="I36" s="11">
        <f t="shared" si="14"/>
        <v>6227.8899999999994</v>
      </c>
      <c r="J36" s="11">
        <f t="shared" si="14"/>
        <v>1238430877.8600001</v>
      </c>
      <c r="K36" s="11">
        <f t="shared" si="14"/>
        <v>1188893642.74</v>
      </c>
      <c r="L36" s="11">
        <f t="shared" si="14"/>
        <v>0</v>
      </c>
      <c r="M36" s="11">
        <f t="shared" si="14"/>
        <v>49537235.119999997</v>
      </c>
      <c r="N36" s="11">
        <f t="shared" si="14"/>
        <v>0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0</v>
      </c>
      <c r="S36" s="11">
        <f t="shared" si="14"/>
        <v>0</v>
      </c>
    </row>
    <row r="37" spans="1:19" ht="40.5" x14ac:dyDescent="0.25">
      <c r="A37" s="8">
        <v>1</v>
      </c>
      <c r="B37" s="9" t="s">
        <v>51</v>
      </c>
      <c r="C37" s="10">
        <v>42</v>
      </c>
      <c r="D37" s="10">
        <f>E37+F37</f>
        <v>20</v>
      </c>
      <c r="E37" s="10">
        <v>10</v>
      </c>
      <c r="F37" s="10">
        <v>10</v>
      </c>
      <c r="G37" s="11">
        <f>H37+I37</f>
        <v>479.52</v>
      </c>
      <c r="H37" s="11">
        <v>261.95999999999998</v>
      </c>
      <c r="I37" s="11">
        <v>217.56</v>
      </c>
      <c r="J37" s="11">
        <f>K37+L37+M37</f>
        <v>23161295.52</v>
      </c>
      <c r="K37" s="11">
        <v>22234843.699999999</v>
      </c>
      <c r="L37" s="11">
        <v>0</v>
      </c>
      <c r="M37" s="11">
        <v>926451.82</v>
      </c>
      <c r="N37" s="11">
        <f>O37+P37</f>
        <v>0</v>
      </c>
      <c r="O37" s="11">
        <v>0</v>
      </c>
      <c r="P37" s="11">
        <v>0</v>
      </c>
      <c r="Q37" s="11">
        <f>R37+S37</f>
        <v>0</v>
      </c>
      <c r="R37" s="11">
        <v>0</v>
      </c>
      <c r="S37" s="11">
        <v>0</v>
      </c>
    </row>
    <row r="38" spans="1:19" ht="20.25" x14ac:dyDescent="0.25">
      <c r="A38" s="8">
        <v>2</v>
      </c>
      <c r="B38" s="9" t="s">
        <v>37</v>
      </c>
      <c r="C38" s="10">
        <v>659</v>
      </c>
      <c r="D38" s="10">
        <f>E38+F38</f>
        <v>285</v>
      </c>
      <c r="E38" s="10">
        <v>268</v>
      </c>
      <c r="F38" s="10">
        <v>17</v>
      </c>
      <c r="G38" s="11">
        <f>H38+I38</f>
        <v>14428.85</v>
      </c>
      <c r="H38" s="11">
        <v>13364.52</v>
      </c>
      <c r="I38" s="11">
        <v>1064.33</v>
      </c>
      <c r="J38" s="11">
        <f>K38+L38+M38</f>
        <v>696927883.85000002</v>
      </c>
      <c r="K38" s="11">
        <v>669050768.5</v>
      </c>
      <c r="L38" s="11">
        <v>0</v>
      </c>
      <c r="M38" s="11">
        <v>27877115.350000001</v>
      </c>
      <c r="N38" s="11">
        <f>O38+P38</f>
        <v>0</v>
      </c>
      <c r="O38" s="11">
        <v>0</v>
      </c>
      <c r="P38" s="11">
        <v>0</v>
      </c>
      <c r="Q38" s="11">
        <f>R38+S38</f>
        <v>0</v>
      </c>
      <c r="R38" s="11">
        <v>0</v>
      </c>
      <c r="S38" s="11">
        <v>0</v>
      </c>
    </row>
    <row r="39" spans="1:19" ht="20.25" x14ac:dyDescent="0.25">
      <c r="A39" s="8">
        <v>3</v>
      </c>
      <c r="B39" s="9" t="s">
        <v>38</v>
      </c>
      <c r="C39" s="10">
        <v>649</v>
      </c>
      <c r="D39" s="10">
        <f>E39+F39</f>
        <v>238</v>
      </c>
      <c r="E39" s="10">
        <v>155</v>
      </c>
      <c r="F39" s="10">
        <v>83</v>
      </c>
      <c r="G39" s="11">
        <f>H39+I39</f>
        <v>9101.1899999999987</v>
      </c>
      <c r="H39" s="11">
        <v>5373.69</v>
      </c>
      <c r="I39" s="11">
        <v>3727.5</v>
      </c>
      <c r="J39" s="11">
        <f>K39+L39+M39</f>
        <v>439596578.19</v>
      </c>
      <c r="K39" s="11">
        <v>422012715.06</v>
      </c>
      <c r="L39" s="11">
        <v>0</v>
      </c>
      <c r="M39" s="11">
        <v>17583863.129999999</v>
      </c>
      <c r="N39" s="11">
        <f>O39+P39</f>
        <v>0</v>
      </c>
      <c r="O39" s="11">
        <v>0</v>
      </c>
      <c r="P39" s="11">
        <v>0</v>
      </c>
      <c r="Q39" s="11">
        <f>R39+S39</f>
        <v>0</v>
      </c>
      <c r="R39" s="11">
        <v>0</v>
      </c>
      <c r="S39" s="11">
        <v>0</v>
      </c>
    </row>
    <row r="40" spans="1:19" ht="20.25" x14ac:dyDescent="0.25">
      <c r="A40" s="8">
        <v>4</v>
      </c>
      <c r="B40" s="9" t="s">
        <v>52</v>
      </c>
      <c r="C40" s="10">
        <v>19</v>
      </c>
      <c r="D40" s="10">
        <f>E40+F40</f>
        <v>7</v>
      </c>
      <c r="E40" s="10">
        <v>3</v>
      </c>
      <c r="F40" s="10">
        <v>4</v>
      </c>
      <c r="G40" s="11">
        <f>H40+I40</f>
        <v>352.9</v>
      </c>
      <c r="H40" s="11">
        <v>150</v>
      </c>
      <c r="I40" s="11">
        <v>202.9</v>
      </c>
      <c r="J40" s="11">
        <f>K40+L40+M40</f>
        <v>17045422.900000002</v>
      </c>
      <c r="K40" s="11">
        <v>16363605.98</v>
      </c>
      <c r="L40" s="11">
        <v>0</v>
      </c>
      <c r="M40" s="11">
        <v>681816.92</v>
      </c>
      <c r="N40" s="11">
        <f>O40+P40</f>
        <v>0</v>
      </c>
      <c r="O40" s="11">
        <v>0</v>
      </c>
      <c r="P40" s="11">
        <v>0</v>
      </c>
      <c r="Q40" s="11">
        <f>R40+S40</f>
        <v>0</v>
      </c>
      <c r="R40" s="11">
        <v>0</v>
      </c>
      <c r="S40" s="11">
        <v>0</v>
      </c>
    </row>
    <row r="41" spans="1:19" ht="20.25" x14ac:dyDescent="0.25">
      <c r="A41" s="8">
        <v>5</v>
      </c>
      <c r="B41" s="9" t="s">
        <v>53</v>
      </c>
      <c r="C41" s="10">
        <v>71</v>
      </c>
      <c r="D41" s="10">
        <f>E41+F41</f>
        <v>24</v>
      </c>
      <c r="E41" s="10">
        <v>6</v>
      </c>
      <c r="F41" s="10">
        <v>18</v>
      </c>
      <c r="G41" s="11">
        <f>H41+I41</f>
        <v>1277.4000000000001</v>
      </c>
      <c r="H41" s="11">
        <v>261.8</v>
      </c>
      <c r="I41" s="11">
        <v>1015.6</v>
      </c>
      <c r="J41" s="11">
        <f>K41+L41+M41</f>
        <v>61699697.399999999</v>
      </c>
      <c r="K41" s="11">
        <v>59231709.5</v>
      </c>
      <c r="L41" s="11">
        <v>0</v>
      </c>
      <c r="M41" s="11">
        <v>2467987.9</v>
      </c>
      <c r="N41" s="11">
        <f>O41+P41</f>
        <v>0</v>
      </c>
      <c r="O41" s="11">
        <v>0</v>
      </c>
      <c r="P41" s="11">
        <v>0</v>
      </c>
      <c r="Q41" s="11">
        <f>R41+S41</f>
        <v>0</v>
      </c>
      <c r="R41" s="11">
        <v>0</v>
      </c>
      <c r="S41" s="11">
        <v>0</v>
      </c>
    </row>
    <row r="42" spans="1:19" ht="20.25" x14ac:dyDescent="0.25">
      <c r="A42" s="8"/>
      <c r="B42" s="9" t="s">
        <v>33</v>
      </c>
      <c r="C42" s="10">
        <f t="shared" ref="C42:S42" si="15">SUM(C43:C51)</f>
        <v>1643</v>
      </c>
      <c r="D42" s="10">
        <f t="shared" si="15"/>
        <v>648</v>
      </c>
      <c r="E42" s="10">
        <f t="shared" si="15"/>
        <v>387</v>
      </c>
      <c r="F42" s="10">
        <f t="shared" si="15"/>
        <v>261</v>
      </c>
      <c r="G42" s="11">
        <f t="shared" si="15"/>
        <v>25105.17</v>
      </c>
      <c r="H42" s="11">
        <f t="shared" si="15"/>
        <v>15413.889999999998</v>
      </c>
      <c r="I42" s="11">
        <f t="shared" si="15"/>
        <v>9691.2799999999988</v>
      </c>
      <c r="J42" s="11">
        <f t="shared" si="15"/>
        <v>1212604816.1700001</v>
      </c>
      <c r="K42" s="11">
        <f t="shared" si="15"/>
        <v>1164100623.5300002</v>
      </c>
      <c r="L42" s="11">
        <f t="shared" si="15"/>
        <v>0</v>
      </c>
      <c r="M42" s="11">
        <f t="shared" si="15"/>
        <v>48504192.639999993</v>
      </c>
      <c r="N42" s="11">
        <f t="shared" si="15"/>
        <v>0</v>
      </c>
      <c r="O42" s="11">
        <f t="shared" si="15"/>
        <v>0</v>
      </c>
      <c r="P42" s="11">
        <f t="shared" si="15"/>
        <v>0</v>
      </c>
      <c r="Q42" s="11">
        <f t="shared" si="15"/>
        <v>0</v>
      </c>
      <c r="R42" s="11">
        <f t="shared" si="15"/>
        <v>0</v>
      </c>
      <c r="S42" s="11">
        <f t="shared" si="15"/>
        <v>0</v>
      </c>
    </row>
    <row r="43" spans="1:19" ht="20.25" x14ac:dyDescent="0.25">
      <c r="A43" s="8">
        <v>1</v>
      </c>
      <c r="B43" s="9" t="s">
        <v>37</v>
      </c>
      <c r="C43" s="10">
        <v>386</v>
      </c>
      <c r="D43" s="10">
        <f t="shared" ref="D43:D51" si="16">E43+F43</f>
        <v>149</v>
      </c>
      <c r="E43" s="10">
        <v>118</v>
      </c>
      <c r="F43" s="10">
        <v>31</v>
      </c>
      <c r="G43" s="11">
        <f t="shared" ref="G43:G51" si="17">H43+I43</f>
        <v>6945.8</v>
      </c>
      <c r="H43" s="11">
        <v>5333.1</v>
      </c>
      <c r="I43" s="11">
        <v>1612.7</v>
      </c>
      <c r="J43" s="11">
        <f t="shared" ref="J43:J51" si="18">K43+L43+M43</f>
        <v>335489085.80000001</v>
      </c>
      <c r="K43" s="11">
        <v>322069522.37</v>
      </c>
      <c r="L43" s="11">
        <v>0</v>
      </c>
      <c r="M43" s="11">
        <v>13419563.43</v>
      </c>
      <c r="N43" s="11">
        <f t="shared" ref="N43:N51" si="19">O43+P43</f>
        <v>0</v>
      </c>
      <c r="O43" s="11">
        <v>0</v>
      </c>
      <c r="P43" s="11">
        <v>0</v>
      </c>
      <c r="Q43" s="11">
        <f t="shared" ref="Q43:Q51" si="20">R43+S43</f>
        <v>0</v>
      </c>
      <c r="R43" s="11">
        <v>0</v>
      </c>
      <c r="S43" s="11">
        <v>0</v>
      </c>
    </row>
    <row r="44" spans="1:19" ht="20.25" x14ac:dyDescent="0.25">
      <c r="A44" s="8">
        <v>2</v>
      </c>
      <c r="B44" s="9" t="s">
        <v>38</v>
      </c>
      <c r="C44" s="10">
        <v>778</v>
      </c>
      <c r="D44" s="10">
        <f t="shared" si="16"/>
        <v>292</v>
      </c>
      <c r="E44" s="10">
        <v>147</v>
      </c>
      <c r="F44" s="10">
        <v>145</v>
      </c>
      <c r="G44" s="11">
        <f t="shared" si="17"/>
        <v>10800.57</v>
      </c>
      <c r="H44" s="11">
        <v>5450.29</v>
      </c>
      <c r="I44" s="11">
        <v>5350.28</v>
      </c>
      <c r="J44" s="11">
        <f t="shared" si="18"/>
        <v>521678331.56999999</v>
      </c>
      <c r="K44" s="11">
        <v>500811198.31</v>
      </c>
      <c r="L44" s="11">
        <v>0</v>
      </c>
      <c r="M44" s="11">
        <v>20867133.260000002</v>
      </c>
      <c r="N44" s="11">
        <f t="shared" si="19"/>
        <v>0</v>
      </c>
      <c r="O44" s="11">
        <v>0</v>
      </c>
      <c r="P44" s="11">
        <v>0</v>
      </c>
      <c r="Q44" s="11">
        <f t="shared" si="20"/>
        <v>0</v>
      </c>
      <c r="R44" s="11">
        <v>0</v>
      </c>
      <c r="S44" s="11">
        <v>0</v>
      </c>
    </row>
    <row r="45" spans="1:19" ht="40.5" x14ac:dyDescent="0.25">
      <c r="A45" s="8">
        <v>3</v>
      </c>
      <c r="B45" s="9" t="s">
        <v>39</v>
      </c>
      <c r="C45" s="10">
        <v>47</v>
      </c>
      <c r="D45" s="10">
        <f t="shared" si="16"/>
        <v>35</v>
      </c>
      <c r="E45" s="10">
        <v>26</v>
      </c>
      <c r="F45" s="10">
        <v>9</v>
      </c>
      <c r="G45" s="11">
        <f t="shared" si="17"/>
        <v>666.59999999999991</v>
      </c>
      <c r="H45" s="11">
        <v>489.9</v>
      </c>
      <c r="I45" s="11">
        <v>176.7</v>
      </c>
      <c r="J45" s="11">
        <f t="shared" si="18"/>
        <v>32197446.599999998</v>
      </c>
      <c r="K45" s="11">
        <v>30909548.739999998</v>
      </c>
      <c r="L45" s="11">
        <v>0</v>
      </c>
      <c r="M45" s="11">
        <v>1287897.8600000001</v>
      </c>
      <c r="N45" s="11">
        <f t="shared" si="19"/>
        <v>0</v>
      </c>
      <c r="O45" s="11">
        <v>0</v>
      </c>
      <c r="P45" s="11">
        <v>0</v>
      </c>
      <c r="Q45" s="11">
        <f t="shared" si="20"/>
        <v>0</v>
      </c>
      <c r="R45" s="11">
        <v>0</v>
      </c>
      <c r="S45" s="11">
        <v>0</v>
      </c>
    </row>
    <row r="46" spans="1:19" ht="20.25" x14ac:dyDescent="0.25">
      <c r="A46" s="8">
        <v>4</v>
      </c>
      <c r="B46" s="9" t="s">
        <v>48</v>
      </c>
      <c r="C46" s="10">
        <v>19</v>
      </c>
      <c r="D46" s="10">
        <f t="shared" si="16"/>
        <v>12</v>
      </c>
      <c r="E46" s="10">
        <v>11</v>
      </c>
      <c r="F46" s="10">
        <v>1</v>
      </c>
      <c r="G46" s="11">
        <f t="shared" si="17"/>
        <v>374.2</v>
      </c>
      <c r="H46" s="11">
        <v>337.4</v>
      </c>
      <c r="I46" s="11">
        <v>36.799999999999997</v>
      </c>
      <c r="J46" s="11">
        <f t="shared" si="18"/>
        <v>18074234.199999999</v>
      </c>
      <c r="K46" s="11">
        <v>17351264.829999998</v>
      </c>
      <c r="L46" s="11">
        <v>0</v>
      </c>
      <c r="M46" s="11">
        <v>722969.37</v>
      </c>
      <c r="N46" s="11">
        <f t="shared" si="19"/>
        <v>0</v>
      </c>
      <c r="O46" s="11">
        <v>0</v>
      </c>
      <c r="P46" s="11">
        <v>0</v>
      </c>
      <c r="Q46" s="11">
        <f t="shared" si="20"/>
        <v>0</v>
      </c>
      <c r="R46" s="11">
        <v>0</v>
      </c>
      <c r="S46" s="11">
        <v>0</v>
      </c>
    </row>
    <row r="47" spans="1:19" ht="40.5" x14ac:dyDescent="0.25">
      <c r="A47" s="8">
        <v>5</v>
      </c>
      <c r="B47" s="9" t="s">
        <v>54</v>
      </c>
      <c r="C47" s="10">
        <v>57</v>
      </c>
      <c r="D47" s="10">
        <f t="shared" si="16"/>
        <v>28</v>
      </c>
      <c r="E47" s="10">
        <v>27</v>
      </c>
      <c r="F47" s="10">
        <v>1</v>
      </c>
      <c r="G47" s="11">
        <f t="shared" si="17"/>
        <v>1450.7</v>
      </c>
      <c r="H47" s="11">
        <v>1403.8</v>
      </c>
      <c r="I47" s="11">
        <v>46.9</v>
      </c>
      <c r="J47" s="11">
        <f t="shared" si="18"/>
        <v>70070260.700000003</v>
      </c>
      <c r="K47" s="11">
        <v>67267450.269999996</v>
      </c>
      <c r="L47" s="11">
        <v>0</v>
      </c>
      <c r="M47" s="11">
        <v>2802810.43</v>
      </c>
      <c r="N47" s="11">
        <f t="shared" si="19"/>
        <v>0</v>
      </c>
      <c r="O47" s="11">
        <v>0</v>
      </c>
      <c r="P47" s="11">
        <v>0</v>
      </c>
      <c r="Q47" s="11">
        <f t="shared" si="20"/>
        <v>0</v>
      </c>
      <c r="R47" s="11">
        <v>0</v>
      </c>
      <c r="S47" s="11">
        <v>0</v>
      </c>
    </row>
    <row r="48" spans="1:19" ht="40.5" x14ac:dyDescent="0.25">
      <c r="A48" s="8">
        <v>6</v>
      </c>
      <c r="B48" s="9" t="s">
        <v>55</v>
      </c>
      <c r="C48" s="10">
        <v>87</v>
      </c>
      <c r="D48" s="10">
        <f t="shared" si="16"/>
        <v>26</v>
      </c>
      <c r="E48" s="10">
        <v>4</v>
      </c>
      <c r="F48" s="10">
        <v>22</v>
      </c>
      <c r="G48" s="11">
        <f t="shared" si="17"/>
        <v>961.5</v>
      </c>
      <c r="H48" s="11">
        <v>106.4</v>
      </c>
      <c r="I48" s="11">
        <v>855.1</v>
      </c>
      <c r="J48" s="11">
        <f t="shared" si="18"/>
        <v>46441411.5</v>
      </c>
      <c r="K48" s="11">
        <v>44583755.039999999</v>
      </c>
      <c r="L48" s="11">
        <v>0</v>
      </c>
      <c r="M48" s="11">
        <v>1857656.46</v>
      </c>
      <c r="N48" s="11">
        <f t="shared" si="19"/>
        <v>0</v>
      </c>
      <c r="O48" s="11">
        <v>0</v>
      </c>
      <c r="P48" s="11">
        <v>0</v>
      </c>
      <c r="Q48" s="11">
        <f t="shared" si="20"/>
        <v>0</v>
      </c>
      <c r="R48" s="11">
        <v>0</v>
      </c>
      <c r="S48" s="11">
        <v>0</v>
      </c>
    </row>
    <row r="49" spans="1:19" ht="40.5" x14ac:dyDescent="0.25">
      <c r="A49" s="8">
        <v>7</v>
      </c>
      <c r="B49" s="9" t="s">
        <v>56</v>
      </c>
      <c r="C49" s="10">
        <v>7</v>
      </c>
      <c r="D49" s="10">
        <f t="shared" si="16"/>
        <v>2</v>
      </c>
      <c r="E49" s="10">
        <v>0</v>
      </c>
      <c r="F49" s="10">
        <v>2</v>
      </c>
      <c r="G49" s="11">
        <f t="shared" si="17"/>
        <v>67</v>
      </c>
      <c r="H49" s="11">
        <v>0</v>
      </c>
      <c r="I49" s="11">
        <v>67</v>
      </c>
      <c r="J49" s="11">
        <f t="shared" si="18"/>
        <v>3236167</v>
      </c>
      <c r="K49" s="11">
        <v>3106720.32</v>
      </c>
      <c r="L49" s="11">
        <v>0</v>
      </c>
      <c r="M49" s="11">
        <v>129446.68</v>
      </c>
      <c r="N49" s="11">
        <f t="shared" si="19"/>
        <v>0</v>
      </c>
      <c r="O49" s="11">
        <v>0</v>
      </c>
      <c r="P49" s="11">
        <v>0</v>
      </c>
      <c r="Q49" s="11">
        <f t="shared" si="20"/>
        <v>0</v>
      </c>
      <c r="R49" s="11">
        <v>0</v>
      </c>
      <c r="S49" s="11">
        <v>0</v>
      </c>
    </row>
    <row r="50" spans="1:19" ht="20.25" x14ac:dyDescent="0.25">
      <c r="A50" s="8">
        <v>8</v>
      </c>
      <c r="B50" s="9" t="s">
        <v>53</v>
      </c>
      <c r="C50" s="10">
        <v>190</v>
      </c>
      <c r="D50" s="10">
        <f t="shared" si="16"/>
        <v>71</v>
      </c>
      <c r="E50" s="10">
        <v>27</v>
      </c>
      <c r="F50" s="10">
        <v>44</v>
      </c>
      <c r="G50" s="11">
        <f t="shared" si="17"/>
        <v>2625.3</v>
      </c>
      <c r="H50" s="11">
        <v>1272.4000000000001</v>
      </c>
      <c r="I50" s="11">
        <v>1352.9</v>
      </c>
      <c r="J50" s="11">
        <f t="shared" si="18"/>
        <v>126804615.3</v>
      </c>
      <c r="K50" s="11">
        <v>121732430.69</v>
      </c>
      <c r="L50" s="11">
        <v>0</v>
      </c>
      <c r="M50" s="11">
        <v>5072184.6100000003</v>
      </c>
      <c r="N50" s="11">
        <f t="shared" si="19"/>
        <v>0</v>
      </c>
      <c r="O50" s="11">
        <v>0</v>
      </c>
      <c r="P50" s="11">
        <v>0</v>
      </c>
      <c r="Q50" s="11">
        <f t="shared" si="20"/>
        <v>0</v>
      </c>
      <c r="R50" s="11">
        <v>0</v>
      </c>
      <c r="S50" s="11">
        <v>0</v>
      </c>
    </row>
    <row r="51" spans="1:19" ht="20.25" x14ac:dyDescent="0.25">
      <c r="A51" s="8">
        <v>9</v>
      </c>
      <c r="B51" s="9" t="s">
        <v>45</v>
      </c>
      <c r="C51" s="10">
        <v>72</v>
      </c>
      <c r="D51" s="10">
        <f t="shared" si="16"/>
        <v>33</v>
      </c>
      <c r="E51" s="10">
        <v>27</v>
      </c>
      <c r="F51" s="10">
        <v>6</v>
      </c>
      <c r="G51" s="11">
        <f t="shared" si="17"/>
        <v>1213.5</v>
      </c>
      <c r="H51" s="11">
        <v>1020.6</v>
      </c>
      <c r="I51" s="11">
        <v>192.9</v>
      </c>
      <c r="J51" s="11">
        <f t="shared" si="18"/>
        <v>58613263.5</v>
      </c>
      <c r="K51" s="11">
        <v>56268732.960000001</v>
      </c>
      <c r="L51" s="11">
        <v>0</v>
      </c>
      <c r="M51" s="11">
        <v>2344530.54</v>
      </c>
      <c r="N51" s="11">
        <f t="shared" si="19"/>
        <v>0</v>
      </c>
      <c r="O51" s="11">
        <v>0</v>
      </c>
      <c r="P51" s="11">
        <v>0</v>
      </c>
      <c r="Q51" s="11">
        <f t="shared" si="20"/>
        <v>0</v>
      </c>
      <c r="R51" s="11">
        <v>0</v>
      </c>
      <c r="S51" s="11">
        <v>0</v>
      </c>
    </row>
    <row r="52" spans="1:19" ht="20.25" x14ac:dyDescent="0.25">
      <c r="A52" s="8"/>
      <c r="B52" s="9" t="s">
        <v>34</v>
      </c>
      <c r="C52" s="10">
        <f t="shared" ref="C52:S52" si="21">SUM(C53:C55)</f>
        <v>823</v>
      </c>
      <c r="D52" s="10">
        <f t="shared" si="21"/>
        <v>317</v>
      </c>
      <c r="E52" s="10">
        <f t="shared" si="21"/>
        <v>225</v>
      </c>
      <c r="F52" s="10">
        <f t="shared" si="21"/>
        <v>92</v>
      </c>
      <c r="G52" s="11">
        <f t="shared" si="21"/>
        <v>12889.740000000002</v>
      </c>
      <c r="H52" s="11">
        <f t="shared" si="21"/>
        <v>9858.2000000000007</v>
      </c>
      <c r="I52" s="11">
        <f t="shared" si="21"/>
        <v>3031.54</v>
      </c>
      <c r="J52" s="11">
        <f t="shared" si="21"/>
        <v>622587331.74000001</v>
      </c>
      <c r="K52" s="11">
        <f t="shared" si="21"/>
        <v>597683838.47000003</v>
      </c>
      <c r="L52" s="11">
        <f t="shared" si="21"/>
        <v>0</v>
      </c>
      <c r="M52" s="11">
        <f t="shared" si="21"/>
        <v>24903493.270000003</v>
      </c>
      <c r="N52" s="11">
        <f t="shared" si="21"/>
        <v>0</v>
      </c>
      <c r="O52" s="11">
        <f t="shared" si="21"/>
        <v>0</v>
      </c>
      <c r="P52" s="11">
        <f t="shared" si="21"/>
        <v>0</v>
      </c>
      <c r="Q52" s="11">
        <f t="shared" si="21"/>
        <v>0</v>
      </c>
      <c r="R52" s="11">
        <f t="shared" si="21"/>
        <v>0</v>
      </c>
      <c r="S52" s="11">
        <f t="shared" si="21"/>
        <v>0</v>
      </c>
    </row>
    <row r="53" spans="1:19" ht="40.5" x14ac:dyDescent="0.25">
      <c r="A53" s="8">
        <v>1</v>
      </c>
      <c r="B53" s="9" t="s">
        <v>46</v>
      </c>
      <c r="C53" s="10">
        <v>26</v>
      </c>
      <c r="D53" s="10">
        <f>E53+F53</f>
        <v>8</v>
      </c>
      <c r="E53" s="10">
        <v>8</v>
      </c>
      <c r="F53" s="10">
        <v>0</v>
      </c>
      <c r="G53" s="11">
        <f>H53+I53</f>
        <v>493.4</v>
      </c>
      <c r="H53" s="11">
        <v>493.4</v>
      </c>
      <c r="I53" s="11">
        <v>0</v>
      </c>
      <c r="J53" s="11">
        <f>K53+L53+M53</f>
        <v>23831713.399999999</v>
      </c>
      <c r="K53" s="11">
        <v>22878444.859999999</v>
      </c>
      <c r="L53" s="11">
        <v>0</v>
      </c>
      <c r="M53" s="11">
        <v>953268.54</v>
      </c>
      <c r="N53" s="11">
        <f>O53+P53</f>
        <v>0</v>
      </c>
      <c r="O53" s="11">
        <v>0</v>
      </c>
      <c r="P53" s="11">
        <v>0</v>
      </c>
      <c r="Q53" s="11">
        <f>R53+S53</f>
        <v>0</v>
      </c>
      <c r="R53" s="11">
        <v>0</v>
      </c>
      <c r="S53" s="11">
        <v>0</v>
      </c>
    </row>
    <row r="54" spans="1:19" ht="20.25" x14ac:dyDescent="0.25">
      <c r="A54" s="8">
        <v>2</v>
      </c>
      <c r="B54" s="9" t="s">
        <v>37</v>
      </c>
      <c r="C54" s="10">
        <v>159</v>
      </c>
      <c r="D54" s="10">
        <f>E54+F54</f>
        <v>71</v>
      </c>
      <c r="E54" s="10">
        <v>66</v>
      </c>
      <c r="F54" s="10">
        <v>5</v>
      </c>
      <c r="G54" s="11">
        <f>H54+I54</f>
        <v>3005.2999999999997</v>
      </c>
      <c r="H54" s="11">
        <v>2915.2</v>
      </c>
      <c r="I54" s="11">
        <v>90.1</v>
      </c>
      <c r="J54" s="11">
        <f>K54+L54+M54</f>
        <v>145158995.30000001</v>
      </c>
      <c r="K54" s="11">
        <v>139352635.49000001</v>
      </c>
      <c r="L54" s="11">
        <v>0</v>
      </c>
      <c r="M54" s="11">
        <v>5806359.8099999996</v>
      </c>
      <c r="N54" s="11">
        <f>O54+P54</f>
        <v>0</v>
      </c>
      <c r="O54" s="11">
        <v>0</v>
      </c>
      <c r="P54" s="11">
        <v>0</v>
      </c>
      <c r="Q54" s="11">
        <f>R54+S54</f>
        <v>0</v>
      </c>
      <c r="R54" s="11">
        <v>0</v>
      </c>
      <c r="S54" s="11">
        <v>0</v>
      </c>
    </row>
    <row r="55" spans="1:19" ht="20.25" x14ac:dyDescent="0.25">
      <c r="A55" s="8">
        <v>3</v>
      </c>
      <c r="B55" s="9" t="s">
        <v>57</v>
      </c>
      <c r="C55" s="10">
        <v>638</v>
      </c>
      <c r="D55" s="10">
        <f>E55+F55</f>
        <v>238</v>
      </c>
      <c r="E55" s="10">
        <v>151</v>
      </c>
      <c r="F55" s="10">
        <v>87</v>
      </c>
      <c r="G55" s="11">
        <f>H55+I55</f>
        <v>9391.0400000000009</v>
      </c>
      <c r="H55" s="11">
        <v>6449.6</v>
      </c>
      <c r="I55" s="11">
        <v>2941.44</v>
      </c>
      <c r="J55" s="11">
        <f>K55+L55+M55</f>
        <v>453596623.04000002</v>
      </c>
      <c r="K55" s="11">
        <v>435452758.12</v>
      </c>
      <c r="L55" s="11">
        <v>0</v>
      </c>
      <c r="M55" s="11">
        <v>18143864.920000002</v>
      </c>
      <c r="N55" s="11">
        <f>O55+P55</f>
        <v>0</v>
      </c>
      <c r="O55" s="11">
        <v>0</v>
      </c>
      <c r="P55" s="11">
        <v>0</v>
      </c>
      <c r="Q55" s="11">
        <f>R55+S55</f>
        <v>0</v>
      </c>
      <c r="R55" s="11">
        <v>0</v>
      </c>
      <c r="S55" s="11">
        <v>0</v>
      </c>
    </row>
    <row r="62" spans="1:19" ht="26.25" x14ac:dyDescent="0.4">
      <c r="A62" s="20" t="s">
        <v>58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</row>
  </sheetData>
  <sheetProtection formatCells="0" formatColumns="0" formatRows="0" insertColumns="0" insertRows="0" insertHyperlinks="0" deleteColumns="0" deleteRows="0" sort="0" autoFilter="0" pivotTables="0"/>
  <mergeCells count="22">
    <mergeCell ref="P1:S1"/>
    <mergeCell ref="P2:S2"/>
    <mergeCell ref="A62:S62"/>
    <mergeCell ref="C9:C11"/>
    <mergeCell ref="B9:B12"/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O10:P10"/>
    <mergeCell ref="N9:P9"/>
    <mergeCell ref="Q9:S9"/>
    <mergeCell ref="H10:I10"/>
    <mergeCell ref="B7:S7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Меньщикова Анастасия Сергеевна</cp:lastModifiedBy>
  <dcterms:created xsi:type="dcterms:W3CDTF">2006-09-16T00:00:00Z</dcterms:created>
  <dcterms:modified xsi:type="dcterms:W3CDTF">2020-05-29T10:13:23Z</dcterms:modified>
  <cp:category/>
</cp:coreProperties>
</file>