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26" i="1" l="1"/>
  <c r="K36" i="1"/>
  <c r="K35" i="1"/>
  <c r="O36" i="1"/>
  <c r="N27" i="1"/>
  <c r="O35" i="1"/>
  <c r="O27" i="1" s="1"/>
  <c r="C63" i="1"/>
  <c r="C27" i="1"/>
  <c r="D27" i="1"/>
  <c r="E27" i="1"/>
  <c r="F27" i="1"/>
  <c r="G27" i="1"/>
  <c r="H27" i="1"/>
  <c r="L27" i="1"/>
  <c r="M27" i="1"/>
  <c r="R27" i="1"/>
  <c r="S27" i="1"/>
  <c r="I27" i="1"/>
  <c r="R36" i="1"/>
  <c r="J36" i="1"/>
  <c r="K27" i="1"/>
  <c r="K26" i="1" s="1"/>
  <c r="Q43" i="1"/>
  <c r="K43" i="1"/>
  <c r="C43" i="1"/>
  <c r="J35" i="1"/>
  <c r="J34" i="1"/>
  <c r="D32" i="1" l="1"/>
  <c r="F32" i="1"/>
  <c r="J65" i="1"/>
  <c r="P65" i="1" s="1"/>
  <c r="J66" i="1"/>
  <c r="P66" i="1" s="1"/>
  <c r="J67" i="1"/>
  <c r="P67" i="1" s="1"/>
  <c r="J68" i="1"/>
  <c r="P68" i="1" s="1"/>
  <c r="J69" i="1"/>
  <c r="P69" i="1" s="1"/>
  <c r="J70" i="1"/>
  <c r="P70" i="1" s="1"/>
  <c r="J71" i="1"/>
  <c r="P71" i="1" s="1"/>
  <c r="J72" i="1"/>
  <c r="P72" i="1" s="1"/>
  <c r="J73" i="1"/>
  <c r="P73" i="1" s="1"/>
  <c r="J64" i="1"/>
  <c r="P64" i="1" s="1"/>
  <c r="J62" i="1"/>
  <c r="P62" i="1" s="1"/>
  <c r="J61" i="1"/>
  <c r="P61" i="1" s="1"/>
  <c r="J57" i="1"/>
  <c r="P57" i="1" s="1"/>
  <c r="J58" i="1"/>
  <c r="P58" i="1" s="1"/>
  <c r="J59" i="1"/>
  <c r="P59" i="1" s="1"/>
  <c r="J56" i="1"/>
  <c r="P56" i="1" s="1"/>
  <c r="J48" i="1"/>
  <c r="P48" i="1" s="1"/>
  <c r="J49" i="1"/>
  <c r="P49" i="1" s="1"/>
  <c r="J50" i="1"/>
  <c r="P50" i="1" s="1"/>
  <c r="J51" i="1"/>
  <c r="P51" i="1" s="1"/>
  <c r="Q51" i="1" s="1"/>
  <c r="K51" i="1" s="1"/>
  <c r="J52" i="1"/>
  <c r="P52" i="1" s="1"/>
  <c r="J53" i="1"/>
  <c r="P53" i="1" s="1"/>
  <c r="J54" i="1"/>
  <c r="P54" i="1" s="1"/>
  <c r="J47" i="1"/>
  <c r="P47" i="1" s="1"/>
  <c r="J38" i="1"/>
  <c r="P38" i="1" s="1"/>
  <c r="J39" i="1"/>
  <c r="P39" i="1" s="1"/>
  <c r="J40" i="1"/>
  <c r="P40" i="1" s="1"/>
  <c r="J41" i="1"/>
  <c r="P41" i="1" s="1"/>
  <c r="J42" i="1"/>
  <c r="P42" i="1" s="1"/>
  <c r="J43" i="1"/>
  <c r="P43" i="1" s="1"/>
  <c r="J44" i="1"/>
  <c r="P44" i="1" s="1"/>
  <c r="J45" i="1"/>
  <c r="P45" i="1" s="1"/>
  <c r="J31" i="1"/>
  <c r="J32" i="1"/>
  <c r="P32" i="1" s="1"/>
  <c r="Q32" i="1" s="1"/>
  <c r="K32" i="1" s="1"/>
  <c r="J33" i="1"/>
  <c r="P33" i="1" s="1"/>
  <c r="J30" i="1"/>
  <c r="P30" i="1" s="1"/>
  <c r="J29" i="1"/>
  <c r="P29" i="1" s="1"/>
  <c r="J28" i="1"/>
  <c r="P28" i="1" s="1"/>
  <c r="P31" i="1" l="1"/>
  <c r="P27" i="1" s="1"/>
  <c r="J27" i="1"/>
  <c r="J37" i="1"/>
  <c r="J46" i="1"/>
  <c r="J55" i="1"/>
  <c r="J63" i="1"/>
  <c r="J60" i="1" l="1"/>
  <c r="J26" i="1" s="1"/>
  <c r="I46" i="1"/>
  <c r="G26" i="1" l="1"/>
  <c r="I60" i="1" l="1"/>
  <c r="R26" i="1" l="1"/>
  <c r="S26" i="1"/>
  <c r="C55" i="1" l="1"/>
  <c r="I63" i="1"/>
  <c r="C60" i="1"/>
  <c r="I55" i="1"/>
  <c r="C46" i="1"/>
  <c r="I37" i="1"/>
  <c r="C37" i="1" s="1"/>
  <c r="Q28" i="1"/>
  <c r="Q29" i="1"/>
  <c r="K29" i="1" s="1"/>
  <c r="Q30" i="1"/>
  <c r="K30" i="1" s="1"/>
  <c r="Q31" i="1"/>
  <c r="Q33" i="1"/>
  <c r="K33" i="1" s="1"/>
  <c r="Q38" i="1"/>
  <c r="Q39" i="1"/>
  <c r="K39" i="1" s="1"/>
  <c r="Q40" i="1"/>
  <c r="K40" i="1" s="1"/>
  <c r="Q41" i="1"/>
  <c r="K41" i="1" s="1"/>
  <c r="Q42" i="1"/>
  <c r="K42" i="1" s="1"/>
  <c r="Q44" i="1"/>
  <c r="K44" i="1" s="1"/>
  <c r="Q45" i="1"/>
  <c r="K45" i="1" s="1"/>
  <c r="Q47" i="1"/>
  <c r="Q48" i="1"/>
  <c r="K48" i="1" s="1"/>
  <c r="Q49" i="1"/>
  <c r="K49" i="1" s="1"/>
  <c r="Q50" i="1"/>
  <c r="K50" i="1" s="1"/>
  <c r="Q52" i="1"/>
  <c r="K52" i="1" s="1"/>
  <c r="Q53" i="1"/>
  <c r="K53" i="1" s="1"/>
  <c r="Q54" i="1"/>
  <c r="K54" i="1" s="1"/>
  <c r="Q56" i="1"/>
  <c r="Q57" i="1"/>
  <c r="K57" i="1" s="1"/>
  <c r="Q58" i="1"/>
  <c r="K58" i="1" s="1"/>
  <c r="Q59" i="1"/>
  <c r="K59" i="1" s="1"/>
  <c r="Q61" i="1"/>
  <c r="Q62" i="1"/>
  <c r="K62" i="1" s="1"/>
  <c r="Q64" i="1"/>
  <c r="Q65" i="1"/>
  <c r="K65" i="1" s="1"/>
  <c r="Q66" i="1"/>
  <c r="K66" i="1" s="1"/>
  <c r="Q67" i="1"/>
  <c r="K67" i="1" s="1"/>
  <c r="Q68" i="1"/>
  <c r="K68" i="1" s="1"/>
  <c r="Q69" i="1"/>
  <c r="K69" i="1" s="1"/>
  <c r="Q70" i="1"/>
  <c r="K70" i="1" s="1"/>
  <c r="Q71" i="1"/>
  <c r="K71" i="1" s="1"/>
  <c r="Q72" i="1"/>
  <c r="K72" i="1" s="1"/>
  <c r="Q73" i="1"/>
  <c r="K73" i="1" s="1"/>
  <c r="P63" i="1"/>
  <c r="P60" i="1"/>
  <c r="P55" i="1"/>
  <c r="P46" i="1"/>
  <c r="P37" i="1"/>
  <c r="K31" i="1" l="1"/>
  <c r="Q27" i="1"/>
  <c r="P26" i="1"/>
  <c r="Q46" i="1"/>
  <c r="K47" i="1"/>
  <c r="K46" i="1" s="1"/>
  <c r="K38" i="1"/>
  <c r="K37" i="1" s="1"/>
  <c r="Q37" i="1"/>
  <c r="Q63" i="1"/>
  <c r="K64" i="1"/>
  <c r="K63" i="1" s="1"/>
  <c r="Q60" i="1"/>
  <c r="K61" i="1"/>
  <c r="K60" i="1" s="1"/>
  <c r="Q55" i="1"/>
  <c r="K56" i="1"/>
  <c r="K55" i="1" s="1"/>
  <c r="K28" i="1"/>
  <c r="I26" i="1"/>
  <c r="N26" i="1"/>
  <c r="O26" i="1"/>
  <c r="Q26" i="1" l="1"/>
  <c r="M26" i="1"/>
  <c r="L26" i="1"/>
  <c r="H26" i="1" l="1"/>
  <c r="D26" i="1"/>
  <c r="F26" i="1"/>
  <c r="E26" i="1" l="1"/>
</calcChain>
</file>

<file path=xl/sharedStrings.xml><?xml version="1.0" encoding="utf-8"?>
<sst xmlns="http://schemas.openxmlformats.org/spreadsheetml/2006/main" count="100" uniqueCount="55">
  <si>
    <t>№ п/п</t>
  </si>
  <si>
    <t>Наименование муниципального образования</t>
  </si>
  <si>
    <t>Расселение в рамках программы, не связанное с приобретением жилых помещений и связанное с приобретением жилых помещений без использования бюджетных средств</t>
  </si>
  <si>
    <t>Всего:</t>
  </si>
  <si>
    <t>в том числе:</t>
  </si>
  <si>
    <t>Выкуп жилых помещений у собственников</t>
  </si>
  <si>
    <t>Договор о развитии застроенной территории</t>
  </si>
  <si>
    <t>Переселение в свободный жилищный фонд</t>
  </si>
  <si>
    <t>Строительство домов</t>
  </si>
  <si>
    <t>Приобретение жилых помещений у застройщиков, в т.ч.:</t>
  </si>
  <si>
    <t>Приобретение жилых помещений у лиц, не являющихся застройщиками</t>
  </si>
  <si>
    <t>в строящихся домах</t>
  </si>
  <si>
    <t>в домах, введенных в эксплуатацию</t>
  </si>
  <si>
    <t>Расселяемая площадь</t>
  </si>
  <si>
    <t>Стоимость</t>
  </si>
  <si>
    <t>Приобретаемая площадь</t>
  </si>
  <si>
    <t>кв. м</t>
  </si>
  <si>
    <t>руб.</t>
  </si>
  <si>
    <t>кв.м</t>
  </si>
  <si>
    <t>Всего по этапу 2019 года</t>
  </si>
  <si>
    <t>Всего по этапу 2020 года</t>
  </si>
  <si>
    <t>Всего по этапу 2021 года</t>
  </si>
  <si>
    <t>Всего по этапу 2022 года</t>
  </si>
  <si>
    <t>Всего по этапу 2023 года</t>
  </si>
  <si>
    <t>Всего по этапу 2024 года</t>
  </si>
  <si>
    <t>Расселение в рамках программы, связанное с приобретением жилых помещений за счет бюджетных средств</t>
  </si>
  <si>
    <t>Всего расселяемая площадь жилых помещений</t>
  </si>
  <si>
    <t>Итого по МО Бобровский сельсовет Сузунский район:</t>
  </si>
  <si>
    <t>Итого по МО город Искитим:</t>
  </si>
  <si>
    <t>Итого по МО Бажинский сельсовет Маслянинского района:</t>
  </si>
  <si>
    <t>Итого по МО город Новосибирск</t>
  </si>
  <si>
    <t>Итого по МО город Черепаново</t>
  </si>
  <si>
    <t>Итого по МО р.п. Чулым</t>
  </si>
  <si>
    <t>Итого по МО Вагайцевский сельсовет Ордынского района</t>
  </si>
  <si>
    <t>Итого по МО город Барабинск</t>
  </si>
  <si>
    <t>Итого по МО город Болотное</t>
  </si>
  <si>
    <t>Итого по МО город Куйбышев:</t>
  </si>
  <si>
    <t>Итого по МО город Купино:</t>
  </si>
  <si>
    <t>Итого по МО город Татарск</t>
  </si>
  <si>
    <t>Итого по МО город Чулым</t>
  </si>
  <si>
    <t>Итого по МО Ташаринский сельсовет Мошковского района</t>
  </si>
  <si>
    <t>Итого по МО р.п. Посевная Черепановского района</t>
  </si>
  <si>
    <t>Итого по МО город Болотное:</t>
  </si>
  <si>
    <t>Итого по МО р.п. Дорогино Черепановского района</t>
  </si>
  <si>
    <t>Итого по МО город Искитим</t>
  </si>
  <si>
    <t>Итого по МО город Куйбышев</t>
  </si>
  <si>
    <t>итого по МО город Искитим</t>
  </si>
  <si>
    <t>Итого по МО Березовский сельсовет Новосибирский район:</t>
  </si>
  <si>
    <t>Итого по МО Барышевский сельсовет Новосибирский район</t>
  </si>
  <si>
    <t>Итого по МО город Тогучин:</t>
  </si>
  <si>
    <t>Итого по МО город Обь:</t>
  </si>
  <si>
    <t>Итого по МО Доволенский сельсовет Доволенского района:</t>
  </si>
  <si>
    <r>
      <t xml:space="preserve">Всего по </t>
    </r>
    <r>
      <rPr>
        <b/>
        <sz val="12"/>
        <color rgb="FF000000"/>
        <rFont val="Times New Roman"/>
        <family val="1"/>
        <charset val="204"/>
      </rPr>
      <t>программе переселения, в рамках которой предусмотрено финансирование за счет средств Фонда</t>
    </r>
    <r>
      <rPr>
        <b/>
        <sz val="12"/>
        <color theme="1"/>
        <rFont val="Times New Roman"/>
        <family val="1"/>
        <charset val="204"/>
      </rPr>
      <t>. в т.ч.:</t>
    </r>
  </si>
  <si>
    <t xml:space="preserve">План реализации мероприятий по переселению граждан из аварийного жилищного фонда, признанного таковым 
до 1 января 2017 года, по способам переселения
</t>
  </si>
  <si>
    <t>Приложение № 3
к региональной адресной программе Новосибирской области по переселению граждан
из аварийного жилищного фонда на 2019-2024 годы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</si>
</sst>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5" fillId="0" borderId="0" xfId="0" applyFont="1"/>
    <xf numFmtId="0" fontId="4" fillId="0" borderId="1" xfId="0" applyFont="1" applyBorder="1" applyAlignment="1">
      <alignment vertical="center" wrapText="1"/>
    </xf>
    <xf numFmtId="0" fontId="6" fillId="2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wrapText="1"/>
    </xf>
    <xf numFmtId="0" fontId="1" fillId="0" borderId="1" xfId="0" applyFont="1" applyBorder="1"/>
    <xf numFmtId="2" fontId="1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vertical="center" textRotation="90"/>
    </xf>
    <xf numFmtId="0" fontId="5" fillId="0" borderId="0" xfId="0" applyFont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vertical="center" wrapText="1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center" wrapText="1"/>
    </xf>
    <xf numFmtId="0" fontId="2" fillId="0" borderId="0" xfId="0" applyFont="1"/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0" fillId="0" borderId="0" xfId="0" applyFill="1"/>
    <xf numFmtId="2" fontId="4" fillId="0" borderId="2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2" fontId="4" fillId="0" borderId="0" xfId="0" applyNumberFormat="1" applyFont="1" applyFill="1" applyBorder="1" applyAlignment="1">
      <alignment horizontal="center" vertical="center" wrapText="1"/>
    </xf>
    <xf numFmtId="2" fontId="0" fillId="0" borderId="0" xfId="0" applyNumberFormat="1"/>
    <xf numFmtId="0" fontId="1" fillId="0" borderId="1" xfId="0" applyFont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top" wrapText="1"/>
    </xf>
    <xf numFmtId="0" fontId="10" fillId="0" borderId="0" xfId="0" applyFont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74"/>
  <sheetViews>
    <sheetView tabSelected="1" topLeftCell="A52" zoomScale="85" zoomScaleNormal="85" workbookViewId="0">
      <selection activeCell="I71" sqref="I71"/>
    </sheetView>
  </sheetViews>
  <sheetFormatPr defaultRowHeight="15" x14ac:dyDescent="0.25"/>
  <cols>
    <col min="2" max="2" width="31.7109375" customWidth="1"/>
    <col min="3" max="3" width="14.5703125" customWidth="1"/>
    <col min="4" max="5" width="10.42578125" customWidth="1"/>
    <col min="6" max="6" width="12.7109375" customWidth="1"/>
    <col min="7" max="7" width="10.140625" customWidth="1"/>
    <col min="8" max="8" width="10.7109375" customWidth="1"/>
    <col min="9" max="9" width="10.85546875" customWidth="1"/>
    <col min="10" max="10" width="10.42578125" customWidth="1"/>
    <col min="11" max="11" width="16.5703125" customWidth="1"/>
    <col min="12" max="12" width="9.85546875" customWidth="1"/>
    <col min="13" max="13" width="14.28515625" customWidth="1"/>
    <col min="14" max="14" width="11.7109375" customWidth="1"/>
    <col min="15" max="15" width="13.7109375" bestFit="1" customWidth="1"/>
    <col min="16" max="16" width="10.7109375" bestFit="1" customWidth="1"/>
    <col min="17" max="17" width="16.5703125" bestFit="1" customWidth="1"/>
    <col min="20" max="20" width="10" bestFit="1" customWidth="1"/>
    <col min="21" max="21" width="16.140625" bestFit="1" customWidth="1"/>
    <col min="22" max="22" width="13.85546875" bestFit="1" customWidth="1"/>
    <col min="23" max="23" width="12.28515625" bestFit="1" customWidth="1"/>
  </cols>
  <sheetData>
    <row r="1" spans="1:19" ht="15" customHeight="1" x14ac:dyDescent="0.25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1"/>
      <c r="Q1" s="21"/>
      <c r="R1" s="21"/>
      <c r="S1" s="21"/>
    </row>
    <row r="2" spans="1:19" ht="15" customHeight="1" x14ac:dyDescent="0.25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1"/>
      <c r="P2" s="21"/>
      <c r="Q2" s="21"/>
      <c r="R2" s="21"/>
      <c r="S2" s="21"/>
    </row>
    <row r="3" spans="1:19" ht="15" customHeight="1" x14ac:dyDescent="0.25">
      <c r="A3" s="26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37" t="s">
        <v>54</v>
      </c>
      <c r="P3" s="37"/>
      <c r="Q3" s="37"/>
      <c r="R3" s="37"/>
      <c r="S3" s="37"/>
    </row>
    <row r="4" spans="1:19" ht="15" customHeight="1" x14ac:dyDescent="0.25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37"/>
      <c r="P4" s="37"/>
      <c r="Q4" s="37"/>
      <c r="R4" s="37"/>
      <c r="S4" s="37"/>
    </row>
    <row r="5" spans="1:19" ht="15" customHeight="1" x14ac:dyDescent="0.25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37"/>
      <c r="P5" s="37"/>
      <c r="Q5" s="37"/>
      <c r="R5" s="37"/>
      <c r="S5" s="37"/>
    </row>
    <row r="6" spans="1:19" ht="15" customHeight="1" x14ac:dyDescent="0.25">
      <c r="A6" s="26"/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37"/>
      <c r="P6" s="37"/>
      <c r="Q6" s="37"/>
      <c r="R6" s="37"/>
      <c r="S6" s="37"/>
    </row>
    <row r="7" spans="1:19" ht="15" customHeight="1" x14ac:dyDescent="0.25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37"/>
      <c r="P7" s="37"/>
      <c r="Q7" s="37"/>
      <c r="R7" s="37"/>
      <c r="S7" s="37"/>
    </row>
    <row r="8" spans="1:19" ht="15" customHeight="1" x14ac:dyDescent="0.25">
      <c r="A8" s="26"/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37"/>
      <c r="P8" s="37"/>
      <c r="Q8" s="37"/>
      <c r="R8" s="37"/>
      <c r="S8" s="37"/>
    </row>
    <row r="9" spans="1:19" ht="15" customHeight="1" x14ac:dyDescent="0.25">
      <c r="A9" s="26"/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37"/>
      <c r="P9" s="37"/>
      <c r="Q9" s="37"/>
      <c r="R9" s="37"/>
      <c r="S9" s="37"/>
    </row>
    <row r="10" spans="1:19" ht="15" customHeight="1" x14ac:dyDescent="0.25">
      <c r="A10" s="26"/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37"/>
      <c r="P10" s="37"/>
      <c r="Q10" s="37"/>
      <c r="R10" s="37"/>
      <c r="S10" s="37"/>
    </row>
    <row r="11" spans="1:19" ht="15" customHeight="1" x14ac:dyDescent="0.25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37"/>
      <c r="P11" s="37"/>
      <c r="Q11" s="37"/>
      <c r="R11" s="37"/>
      <c r="S11" s="37"/>
    </row>
    <row r="12" spans="1:19" ht="15" customHeight="1" x14ac:dyDescent="0.25">
      <c r="A12" s="26"/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1"/>
      <c r="P12" s="21"/>
      <c r="Q12" s="21"/>
      <c r="R12" s="21"/>
      <c r="S12" s="21"/>
    </row>
    <row r="13" spans="1:19" x14ac:dyDescent="0.25">
      <c r="A13" s="26"/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</row>
    <row r="14" spans="1:19" x14ac:dyDescent="0.25">
      <c r="A14" s="26"/>
      <c r="B14" s="26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</row>
    <row r="15" spans="1:19" x14ac:dyDescent="0.25">
      <c r="A15" s="38" t="s">
        <v>53</v>
      </c>
      <c r="B15" s="39"/>
      <c r="C15" s="39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</row>
    <row r="16" spans="1:19" x14ac:dyDescent="0.25">
      <c r="A16" s="39"/>
      <c r="B16" s="39"/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</row>
    <row r="17" spans="1:22" x14ac:dyDescent="0.25">
      <c r="A17" s="39"/>
      <c r="B17" s="39"/>
      <c r="C17" s="39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</row>
    <row r="18" spans="1:22" x14ac:dyDescent="0.25">
      <c r="A18" s="26"/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</row>
    <row r="19" spans="1:22" ht="81.75" customHeight="1" x14ac:dyDescent="0.25">
      <c r="A19" s="36" t="s">
        <v>0</v>
      </c>
      <c r="B19" s="36" t="s">
        <v>1</v>
      </c>
      <c r="C19" s="35" t="s">
        <v>26</v>
      </c>
      <c r="D19" s="36" t="s">
        <v>2</v>
      </c>
      <c r="E19" s="36"/>
      <c r="F19" s="36"/>
      <c r="G19" s="36"/>
      <c r="H19" s="36"/>
      <c r="I19" s="36" t="s">
        <v>25</v>
      </c>
      <c r="J19" s="36"/>
      <c r="K19" s="36"/>
      <c r="L19" s="36"/>
      <c r="M19" s="36"/>
      <c r="N19" s="36"/>
      <c r="O19" s="36"/>
      <c r="P19" s="36"/>
      <c r="Q19" s="36"/>
      <c r="R19" s="36"/>
      <c r="S19" s="36"/>
    </row>
    <row r="20" spans="1:22" ht="15.75" x14ac:dyDescent="0.25">
      <c r="A20" s="36"/>
      <c r="B20" s="36"/>
      <c r="C20" s="35"/>
      <c r="D20" s="35" t="s">
        <v>3</v>
      </c>
      <c r="E20" s="36" t="s">
        <v>4</v>
      </c>
      <c r="F20" s="36"/>
      <c r="G20" s="36"/>
      <c r="H20" s="36"/>
      <c r="I20" s="36" t="s">
        <v>3</v>
      </c>
      <c r="J20" s="36"/>
      <c r="K20" s="36"/>
      <c r="L20" s="36" t="s">
        <v>4</v>
      </c>
      <c r="M20" s="36"/>
      <c r="N20" s="36"/>
      <c r="O20" s="36"/>
      <c r="P20" s="36"/>
      <c r="Q20" s="36"/>
      <c r="R20" s="36"/>
      <c r="S20" s="36"/>
    </row>
    <row r="21" spans="1:22" ht="51.75" customHeight="1" x14ac:dyDescent="0.25">
      <c r="A21" s="36"/>
      <c r="B21" s="36"/>
      <c r="C21" s="35"/>
      <c r="D21" s="35"/>
      <c r="E21" s="35" t="s">
        <v>5</v>
      </c>
      <c r="F21" s="35"/>
      <c r="G21" s="35" t="s">
        <v>6</v>
      </c>
      <c r="H21" s="35" t="s">
        <v>7</v>
      </c>
      <c r="I21" s="36"/>
      <c r="J21" s="36"/>
      <c r="K21" s="36"/>
      <c r="L21" s="35" t="s">
        <v>8</v>
      </c>
      <c r="M21" s="35"/>
      <c r="N21" s="36" t="s">
        <v>9</v>
      </c>
      <c r="O21" s="36"/>
      <c r="P21" s="36"/>
      <c r="Q21" s="36"/>
      <c r="R21" s="35" t="s">
        <v>10</v>
      </c>
      <c r="S21" s="35"/>
    </row>
    <row r="22" spans="1:22" ht="58.5" customHeight="1" x14ac:dyDescent="0.25">
      <c r="A22" s="36"/>
      <c r="B22" s="36"/>
      <c r="C22" s="35"/>
      <c r="D22" s="35"/>
      <c r="E22" s="35"/>
      <c r="F22" s="35"/>
      <c r="G22" s="35"/>
      <c r="H22" s="35"/>
      <c r="I22" s="36"/>
      <c r="J22" s="36"/>
      <c r="K22" s="36"/>
      <c r="L22" s="35"/>
      <c r="M22" s="35"/>
      <c r="N22" s="35" t="s">
        <v>11</v>
      </c>
      <c r="O22" s="35"/>
      <c r="P22" s="35" t="s">
        <v>12</v>
      </c>
      <c r="Q22" s="35"/>
      <c r="R22" s="35"/>
      <c r="S22" s="35"/>
    </row>
    <row r="23" spans="1:22" ht="70.5" x14ac:dyDescent="0.25">
      <c r="A23" s="36"/>
      <c r="B23" s="36"/>
      <c r="C23" s="35"/>
      <c r="D23" s="22" t="s">
        <v>13</v>
      </c>
      <c r="E23" s="22" t="s">
        <v>13</v>
      </c>
      <c r="F23" s="22" t="s">
        <v>14</v>
      </c>
      <c r="G23" s="22" t="s">
        <v>13</v>
      </c>
      <c r="H23" s="22" t="s">
        <v>13</v>
      </c>
      <c r="I23" s="22" t="s">
        <v>13</v>
      </c>
      <c r="J23" s="22" t="s">
        <v>15</v>
      </c>
      <c r="K23" s="22" t="s">
        <v>14</v>
      </c>
      <c r="L23" s="22" t="s">
        <v>15</v>
      </c>
      <c r="M23" s="18" t="s">
        <v>14</v>
      </c>
      <c r="N23" s="22" t="s">
        <v>15</v>
      </c>
      <c r="O23" s="22" t="s">
        <v>14</v>
      </c>
      <c r="P23" s="22" t="s">
        <v>15</v>
      </c>
      <c r="Q23" s="22" t="s">
        <v>14</v>
      </c>
      <c r="R23" s="22" t="s">
        <v>15</v>
      </c>
      <c r="S23" s="22" t="s">
        <v>14</v>
      </c>
    </row>
    <row r="24" spans="1:22" ht="30" x14ac:dyDescent="0.25">
      <c r="A24" s="36"/>
      <c r="B24" s="36"/>
      <c r="C24" s="22" t="s">
        <v>16</v>
      </c>
      <c r="D24" s="22" t="s">
        <v>16</v>
      </c>
      <c r="E24" s="22" t="s">
        <v>16</v>
      </c>
      <c r="F24" s="22" t="s">
        <v>17</v>
      </c>
      <c r="G24" s="22" t="s">
        <v>18</v>
      </c>
      <c r="H24" s="22" t="s">
        <v>18</v>
      </c>
      <c r="I24" s="22" t="s">
        <v>16</v>
      </c>
      <c r="J24" s="22" t="s">
        <v>16</v>
      </c>
      <c r="K24" s="22" t="s">
        <v>17</v>
      </c>
      <c r="L24" s="18" t="s">
        <v>16</v>
      </c>
      <c r="M24" s="18" t="s">
        <v>17</v>
      </c>
      <c r="N24" s="18" t="s">
        <v>16</v>
      </c>
      <c r="O24" s="18" t="s">
        <v>17</v>
      </c>
      <c r="P24" s="22" t="s">
        <v>16</v>
      </c>
      <c r="Q24" s="22" t="s">
        <v>17</v>
      </c>
      <c r="R24" s="22" t="s">
        <v>16</v>
      </c>
      <c r="S24" s="22" t="s">
        <v>17</v>
      </c>
    </row>
    <row r="25" spans="1:22" ht="15.75" x14ac:dyDescent="0.25">
      <c r="A25" s="23">
        <v>1</v>
      </c>
      <c r="B25" s="27">
        <v>2</v>
      </c>
      <c r="C25" s="23">
        <v>3</v>
      </c>
      <c r="D25" s="23">
        <v>4</v>
      </c>
      <c r="E25" s="23">
        <v>5</v>
      </c>
      <c r="F25" s="23">
        <v>6</v>
      </c>
      <c r="G25" s="23">
        <v>7</v>
      </c>
      <c r="H25" s="23">
        <v>8</v>
      </c>
      <c r="I25" s="23">
        <v>9</v>
      </c>
      <c r="J25" s="23">
        <v>10</v>
      </c>
      <c r="K25" s="23">
        <v>11</v>
      </c>
      <c r="L25" s="27">
        <v>12</v>
      </c>
      <c r="M25" s="27">
        <v>13</v>
      </c>
      <c r="N25" s="27">
        <v>14</v>
      </c>
      <c r="O25" s="27">
        <v>15</v>
      </c>
      <c r="P25" s="23">
        <v>16</v>
      </c>
      <c r="Q25" s="23">
        <v>17</v>
      </c>
      <c r="R25" s="23">
        <v>18</v>
      </c>
      <c r="S25" s="23">
        <v>19</v>
      </c>
    </row>
    <row r="26" spans="1:22" ht="78.75" x14ac:dyDescent="0.25">
      <c r="A26" s="1"/>
      <c r="B26" s="5" t="s">
        <v>52</v>
      </c>
      <c r="C26" s="16">
        <f>C27+C37+C46+C55+C60+C63</f>
        <v>87367.849999999991</v>
      </c>
      <c r="D26" s="16">
        <f t="shared" ref="D26:S26" si="0">D27+D37+D46+D60+D55+D63</f>
        <v>125</v>
      </c>
      <c r="E26" s="16">
        <f t="shared" si="0"/>
        <v>125</v>
      </c>
      <c r="F26" s="16">
        <f t="shared" si="0"/>
        <v>5725250</v>
      </c>
      <c r="G26" s="16">
        <f t="shared" si="0"/>
        <v>0</v>
      </c>
      <c r="H26" s="16">
        <f t="shared" si="0"/>
        <v>0</v>
      </c>
      <c r="I26" s="16">
        <f t="shared" si="0"/>
        <v>87242.849999999991</v>
      </c>
      <c r="J26" s="16">
        <f t="shared" si="0"/>
        <v>87242.849999999991</v>
      </c>
      <c r="K26" s="31">
        <f t="shared" si="0"/>
        <v>3986629064.4464202</v>
      </c>
      <c r="L26" s="16">
        <f t="shared" si="0"/>
        <v>601</v>
      </c>
      <c r="M26" s="16">
        <f t="shared" si="0"/>
        <v>18259050.746420201</v>
      </c>
      <c r="N26" s="16">
        <f t="shared" si="0"/>
        <v>1407</v>
      </c>
      <c r="O26" s="16">
        <f t="shared" si="0"/>
        <v>64443414</v>
      </c>
      <c r="P26" s="16">
        <f t="shared" si="0"/>
        <v>85234.849999999991</v>
      </c>
      <c r="Q26" s="16">
        <f t="shared" si="0"/>
        <v>3903926599.6999998</v>
      </c>
      <c r="R26" s="16">
        <f t="shared" si="0"/>
        <v>0</v>
      </c>
      <c r="S26" s="16">
        <f t="shared" si="0"/>
        <v>0</v>
      </c>
      <c r="T26" s="30"/>
      <c r="U26" s="33"/>
      <c r="V26" s="34"/>
    </row>
    <row r="27" spans="1:22" ht="15.75" x14ac:dyDescent="0.25">
      <c r="A27" s="2">
        <v>1</v>
      </c>
      <c r="B27" s="5" t="s">
        <v>19</v>
      </c>
      <c r="C27" s="16">
        <f t="shared" ref="C27:H27" si="1">SUM(C28:C36)</f>
        <v>11387.21</v>
      </c>
      <c r="D27" s="16">
        <f t="shared" si="1"/>
        <v>125</v>
      </c>
      <c r="E27" s="16">
        <f t="shared" si="1"/>
        <v>125</v>
      </c>
      <c r="F27" s="16">
        <f t="shared" si="1"/>
        <v>5725250</v>
      </c>
      <c r="G27" s="16">
        <f t="shared" si="1"/>
        <v>0</v>
      </c>
      <c r="H27" s="16">
        <f t="shared" si="1"/>
        <v>0</v>
      </c>
      <c r="I27" s="16">
        <f>SUM(I28:I36)</f>
        <v>11262.21</v>
      </c>
      <c r="J27" s="16">
        <f>SUM(J28:J36)</f>
        <v>11262.21</v>
      </c>
      <c r="K27" s="16">
        <f>SUM(K28:K36)</f>
        <v>506563791.16642022</v>
      </c>
      <c r="L27" s="16">
        <f t="shared" ref="L27:S27" si="2">SUM(L28:L36)</f>
        <v>601</v>
      </c>
      <c r="M27" s="16">
        <f t="shared" si="2"/>
        <v>18259050.746420201</v>
      </c>
      <c r="N27" s="16">
        <f t="shared" si="2"/>
        <v>1407</v>
      </c>
      <c r="O27" s="16">
        <f t="shared" si="2"/>
        <v>64443414</v>
      </c>
      <c r="P27" s="16">
        <f t="shared" si="2"/>
        <v>9254.2099999999991</v>
      </c>
      <c r="Q27" s="16">
        <f>SUM(Q28:Q36)</f>
        <v>423861326.42000002</v>
      </c>
      <c r="R27" s="16">
        <f t="shared" si="2"/>
        <v>0</v>
      </c>
      <c r="S27" s="16">
        <f t="shared" si="2"/>
        <v>0</v>
      </c>
    </row>
    <row r="28" spans="1:22" ht="31.5" x14ac:dyDescent="0.25">
      <c r="A28" s="2"/>
      <c r="B28" s="6" t="s">
        <v>27</v>
      </c>
      <c r="C28" s="15">
        <v>217.95</v>
      </c>
      <c r="D28" s="15">
        <v>0</v>
      </c>
      <c r="E28" s="15">
        <v>0</v>
      </c>
      <c r="F28" s="15">
        <v>0</v>
      </c>
      <c r="G28" s="15">
        <v>0</v>
      </c>
      <c r="H28" s="15">
        <v>0</v>
      </c>
      <c r="I28" s="15">
        <v>217.95</v>
      </c>
      <c r="J28" s="15">
        <f>I28</f>
        <v>217.95</v>
      </c>
      <c r="K28" s="32">
        <f>Q28</f>
        <v>9982545.9000000004</v>
      </c>
      <c r="L28" s="15">
        <v>0</v>
      </c>
      <c r="M28" s="15">
        <v>0</v>
      </c>
      <c r="N28" s="15">
        <v>0</v>
      </c>
      <c r="O28" s="15">
        <v>0</v>
      </c>
      <c r="P28" s="15">
        <f>J28</f>
        <v>217.95</v>
      </c>
      <c r="Q28" s="15">
        <f t="shared" ref="Q28:Q73" si="3">P28*45802</f>
        <v>9982545.9000000004</v>
      </c>
      <c r="R28" s="15">
        <v>0</v>
      </c>
      <c r="S28" s="15">
        <v>0</v>
      </c>
    </row>
    <row r="29" spans="1:22" ht="20.25" customHeight="1" x14ac:dyDescent="0.25">
      <c r="A29" s="2"/>
      <c r="B29" s="6" t="s">
        <v>28</v>
      </c>
      <c r="C29" s="15">
        <v>2086.2000000000003</v>
      </c>
      <c r="D29" s="15">
        <v>0</v>
      </c>
      <c r="E29" s="15">
        <v>0</v>
      </c>
      <c r="F29" s="15">
        <v>0</v>
      </c>
      <c r="G29" s="15">
        <v>0</v>
      </c>
      <c r="H29" s="15">
        <v>0</v>
      </c>
      <c r="I29" s="15">
        <v>2086.2000000000003</v>
      </c>
      <c r="J29" s="15">
        <f>I29</f>
        <v>2086.2000000000003</v>
      </c>
      <c r="K29" s="32">
        <f t="shared" ref="K29:K33" si="4">Q29</f>
        <v>95552132.400000006</v>
      </c>
      <c r="L29" s="15">
        <v>0</v>
      </c>
      <c r="M29" s="15">
        <v>0</v>
      </c>
      <c r="N29" s="15">
        <v>0</v>
      </c>
      <c r="O29" s="15">
        <v>0</v>
      </c>
      <c r="P29" s="15">
        <f t="shared" ref="P29:P33" si="5">J29</f>
        <v>2086.2000000000003</v>
      </c>
      <c r="Q29" s="15">
        <f t="shared" si="3"/>
        <v>95552132.400000006</v>
      </c>
      <c r="R29" s="15">
        <v>0</v>
      </c>
      <c r="S29" s="15">
        <v>0</v>
      </c>
    </row>
    <row r="30" spans="1:22" ht="47.25" x14ac:dyDescent="0.25">
      <c r="A30" s="2"/>
      <c r="B30" s="6" t="s">
        <v>29</v>
      </c>
      <c r="C30" s="15">
        <v>2457.7600000000002</v>
      </c>
      <c r="D30" s="15">
        <v>0</v>
      </c>
      <c r="E30" s="15">
        <v>0</v>
      </c>
      <c r="F30" s="15">
        <v>0</v>
      </c>
      <c r="G30" s="15">
        <v>0</v>
      </c>
      <c r="H30" s="15">
        <v>0</v>
      </c>
      <c r="I30" s="15">
        <v>2457.7600000000002</v>
      </c>
      <c r="J30" s="15">
        <f>I30</f>
        <v>2457.7600000000002</v>
      </c>
      <c r="K30" s="32">
        <f t="shared" si="4"/>
        <v>112570323.52000001</v>
      </c>
      <c r="L30" s="15">
        <v>0</v>
      </c>
      <c r="M30" s="15">
        <v>0</v>
      </c>
      <c r="N30" s="15">
        <v>0</v>
      </c>
      <c r="O30" s="15">
        <v>0</v>
      </c>
      <c r="P30" s="15">
        <f t="shared" si="5"/>
        <v>2457.7600000000002</v>
      </c>
      <c r="Q30" s="15">
        <f t="shared" si="3"/>
        <v>112570323.52000001</v>
      </c>
      <c r="R30" s="15">
        <v>0</v>
      </c>
      <c r="S30" s="15">
        <v>0</v>
      </c>
    </row>
    <row r="31" spans="1:22" ht="31.5" x14ac:dyDescent="0.25">
      <c r="A31" s="2"/>
      <c r="B31" s="7" t="s">
        <v>30</v>
      </c>
      <c r="C31" s="15">
        <v>4029.9</v>
      </c>
      <c r="D31" s="15">
        <v>0</v>
      </c>
      <c r="E31" s="15">
        <v>0</v>
      </c>
      <c r="F31" s="15">
        <v>0</v>
      </c>
      <c r="G31" s="15">
        <v>0</v>
      </c>
      <c r="H31" s="15">
        <v>0</v>
      </c>
      <c r="I31" s="15">
        <v>4029.9</v>
      </c>
      <c r="J31" s="15">
        <f t="shared" ref="J31:J33" si="6">I31</f>
        <v>4029.9</v>
      </c>
      <c r="K31" s="32">
        <f t="shared" si="4"/>
        <v>184577479.80000001</v>
      </c>
      <c r="L31" s="15">
        <v>0</v>
      </c>
      <c r="M31" s="15">
        <v>0</v>
      </c>
      <c r="N31" s="15">
        <v>0</v>
      </c>
      <c r="O31" s="15">
        <v>0</v>
      </c>
      <c r="P31" s="15">
        <f t="shared" si="5"/>
        <v>4029.9</v>
      </c>
      <c r="Q31" s="15">
        <f t="shared" si="3"/>
        <v>184577479.80000001</v>
      </c>
      <c r="R31" s="15">
        <v>0</v>
      </c>
      <c r="S31" s="15">
        <v>0</v>
      </c>
    </row>
    <row r="32" spans="1:22" ht="31.5" x14ac:dyDescent="0.25">
      <c r="A32" s="2"/>
      <c r="B32" s="7" t="s">
        <v>31</v>
      </c>
      <c r="C32" s="15">
        <v>224.4</v>
      </c>
      <c r="D32" s="15">
        <f>E32</f>
        <v>125</v>
      </c>
      <c r="E32" s="15">
        <v>125</v>
      </c>
      <c r="F32" s="15">
        <f>E32*45802</f>
        <v>5725250</v>
      </c>
      <c r="G32" s="15">
        <v>0</v>
      </c>
      <c r="H32" s="15">
        <v>0</v>
      </c>
      <c r="I32" s="15">
        <v>99.4</v>
      </c>
      <c r="J32" s="15">
        <f t="shared" si="6"/>
        <v>99.4</v>
      </c>
      <c r="K32" s="32">
        <f>Q32</f>
        <v>4552718.8</v>
      </c>
      <c r="L32" s="15">
        <v>0</v>
      </c>
      <c r="M32" s="15">
        <v>0</v>
      </c>
      <c r="N32" s="15">
        <v>0</v>
      </c>
      <c r="O32" s="15">
        <v>0</v>
      </c>
      <c r="P32" s="15">
        <f t="shared" si="5"/>
        <v>99.4</v>
      </c>
      <c r="Q32" s="15">
        <f>P32*45802</f>
        <v>4552718.8</v>
      </c>
      <c r="R32" s="15">
        <v>0</v>
      </c>
      <c r="S32" s="15">
        <v>0</v>
      </c>
      <c r="U32" s="34"/>
    </row>
    <row r="33" spans="1:19" ht="15.75" x14ac:dyDescent="0.25">
      <c r="A33" s="2"/>
      <c r="B33" s="7" t="s">
        <v>32</v>
      </c>
      <c r="C33" s="15">
        <v>363</v>
      </c>
      <c r="D33" s="15">
        <v>0</v>
      </c>
      <c r="E33" s="15">
        <v>0</v>
      </c>
      <c r="F33" s="15">
        <v>0</v>
      </c>
      <c r="G33" s="15">
        <v>0</v>
      </c>
      <c r="H33" s="15">
        <v>0</v>
      </c>
      <c r="I33" s="15">
        <v>363</v>
      </c>
      <c r="J33" s="15">
        <f t="shared" si="6"/>
        <v>363</v>
      </c>
      <c r="K33" s="32">
        <f t="shared" si="4"/>
        <v>16626126</v>
      </c>
      <c r="L33" s="15">
        <v>0</v>
      </c>
      <c r="M33" s="15">
        <v>0</v>
      </c>
      <c r="N33" s="15">
        <v>0</v>
      </c>
      <c r="O33" s="15">
        <v>0</v>
      </c>
      <c r="P33" s="15">
        <f t="shared" si="5"/>
        <v>363</v>
      </c>
      <c r="Q33" s="15">
        <f t="shared" si="3"/>
        <v>16626126</v>
      </c>
      <c r="R33" s="15">
        <v>0</v>
      </c>
      <c r="S33" s="15">
        <v>0</v>
      </c>
    </row>
    <row r="34" spans="1:19" ht="31.5" x14ac:dyDescent="0.25">
      <c r="A34" s="2"/>
      <c r="B34" s="7" t="s">
        <v>33</v>
      </c>
      <c r="C34" s="15">
        <v>601</v>
      </c>
      <c r="D34" s="15">
        <v>0</v>
      </c>
      <c r="E34" s="15">
        <v>0</v>
      </c>
      <c r="F34" s="15">
        <v>0</v>
      </c>
      <c r="G34" s="15">
        <v>0</v>
      </c>
      <c r="H34" s="15">
        <v>0</v>
      </c>
      <c r="I34" s="15">
        <v>601</v>
      </c>
      <c r="J34" s="15">
        <f>I34</f>
        <v>601</v>
      </c>
      <c r="K34" s="15">
        <v>18259050.746420201</v>
      </c>
      <c r="L34" s="15">
        <v>601</v>
      </c>
      <c r="M34" s="15">
        <v>18259050.746420201</v>
      </c>
      <c r="N34" s="15">
        <v>0</v>
      </c>
      <c r="O34" s="15">
        <v>0</v>
      </c>
      <c r="P34" s="15">
        <v>0</v>
      </c>
      <c r="Q34" s="15">
        <v>0</v>
      </c>
      <c r="R34" s="15">
        <v>0</v>
      </c>
      <c r="S34" s="15">
        <v>0</v>
      </c>
    </row>
    <row r="35" spans="1:19" ht="15.75" x14ac:dyDescent="0.25">
      <c r="A35" s="2"/>
      <c r="B35" s="14" t="s">
        <v>49</v>
      </c>
      <c r="C35" s="17">
        <v>781.9</v>
      </c>
      <c r="D35" s="15">
        <v>0</v>
      </c>
      <c r="E35" s="15">
        <v>0</v>
      </c>
      <c r="F35" s="15">
        <v>0</v>
      </c>
      <c r="G35" s="15">
        <v>0</v>
      </c>
      <c r="H35" s="15">
        <v>0</v>
      </c>
      <c r="I35" s="17">
        <v>781.9</v>
      </c>
      <c r="J35" s="24">
        <f t="shared" ref="J35:J36" si="7">I35</f>
        <v>781.9</v>
      </c>
      <c r="K35" s="24">
        <f>O35</f>
        <v>35812583.799999997</v>
      </c>
      <c r="L35" s="15">
        <v>0</v>
      </c>
      <c r="M35" s="15">
        <v>0</v>
      </c>
      <c r="N35" s="15">
        <v>781.9</v>
      </c>
      <c r="O35" s="15">
        <f>N35*45802</f>
        <v>35812583.799999997</v>
      </c>
      <c r="P35" s="20">
        <v>0</v>
      </c>
      <c r="Q35" s="15">
        <v>0</v>
      </c>
      <c r="R35" s="15">
        <v>0</v>
      </c>
      <c r="S35" s="15">
        <v>0</v>
      </c>
    </row>
    <row r="36" spans="1:19" ht="15.75" x14ac:dyDescent="0.25">
      <c r="A36" s="2"/>
      <c r="B36" s="14" t="s">
        <v>36</v>
      </c>
      <c r="C36" s="17">
        <v>625.1</v>
      </c>
      <c r="D36" s="15">
        <v>0</v>
      </c>
      <c r="E36" s="15">
        <v>0</v>
      </c>
      <c r="F36" s="15">
        <v>0</v>
      </c>
      <c r="G36" s="15">
        <v>0</v>
      </c>
      <c r="H36" s="15">
        <v>0</v>
      </c>
      <c r="I36" s="17">
        <v>625.1</v>
      </c>
      <c r="J36" s="24">
        <f t="shared" si="7"/>
        <v>625.1</v>
      </c>
      <c r="K36" s="24">
        <f>O36</f>
        <v>28630830.199999999</v>
      </c>
      <c r="L36" s="15">
        <v>0</v>
      </c>
      <c r="M36" s="15">
        <v>0</v>
      </c>
      <c r="N36" s="15">
        <v>625.1</v>
      </c>
      <c r="O36" s="15">
        <f>N36*45802</f>
        <v>28630830.199999999</v>
      </c>
      <c r="P36" s="20">
        <v>0</v>
      </c>
      <c r="Q36" s="15">
        <v>0</v>
      </c>
      <c r="R36" s="15">
        <f>-S36</f>
        <v>0</v>
      </c>
      <c r="S36" s="15">
        <v>0</v>
      </c>
    </row>
    <row r="37" spans="1:19" s="4" customFormat="1" ht="15.75" x14ac:dyDescent="0.25">
      <c r="A37" s="2">
        <v>2</v>
      </c>
      <c r="B37" s="8" t="s">
        <v>20</v>
      </c>
      <c r="C37" s="16">
        <f>G37+I37</f>
        <v>10896.6</v>
      </c>
      <c r="D37" s="16">
        <v>0</v>
      </c>
      <c r="E37" s="16">
        <v>0</v>
      </c>
      <c r="F37" s="16">
        <v>0</v>
      </c>
      <c r="G37" s="16">
        <v>0</v>
      </c>
      <c r="H37" s="16">
        <v>0</v>
      </c>
      <c r="I37" s="16">
        <f>SUM(I38:I45)</f>
        <v>10896.6</v>
      </c>
      <c r="J37" s="16">
        <f>SUM(J38:J45)</f>
        <v>10896.6</v>
      </c>
      <c r="K37" s="31">
        <f>SUM(K38:K45)</f>
        <v>499086073.19999999</v>
      </c>
      <c r="L37" s="16">
        <v>0</v>
      </c>
      <c r="M37" s="16">
        <v>0</v>
      </c>
      <c r="N37" s="16">
        <v>0</v>
      </c>
      <c r="O37" s="16">
        <v>0</v>
      </c>
      <c r="P37" s="16">
        <f>SUM(P38:P45)</f>
        <v>10896.6</v>
      </c>
      <c r="Q37" s="16">
        <f>SUM(Q38:Q45)</f>
        <v>499086073.19999999</v>
      </c>
      <c r="R37" s="16">
        <v>0</v>
      </c>
      <c r="S37" s="16">
        <v>0</v>
      </c>
    </row>
    <row r="38" spans="1:19" ht="15.75" x14ac:dyDescent="0.25">
      <c r="A38" s="2"/>
      <c r="B38" s="9" t="s">
        <v>34</v>
      </c>
      <c r="C38" s="15">
        <v>532</v>
      </c>
      <c r="D38" s="15">
        <v>0</v>
      </c>
      <c r="E38" s="15">
        <v>0</v>
      </c>
      <c r="F38" s="15">
        <v>0</v>
      </c>
      <c r="G38" s="15">
        <v>0</v>
      </c>
      <c r="H38" s="15">
        <v>0</v>
      </c>
      <c r="I38" s="15">
        <v>532</v>
      </c>
      <c r="J38" s="15">
        <f t="shared" ref="J38:J45" si="8">I38</f>
        <v>532</v>
      </c>
      <c r="K38" s="15">
        <f t="shared" ref="K38:K45" si="9">Q38</f>
        <v>24366664</v>
      </c>
      <c r="L38" s="15">
        <v>0</v>
      </c>
      <c r="M38" s="15">
        <v>0</v>
      </c>
      <c r="N38" s="15">
        <v>0</v>
      </c>
      <c r="O38" s="15">
        <v>0</v>
      </c>
      <c r="P38" s="15">
        <f t="shared" ref="P38:P45" si="10">J38</f>
        <v>532</v>
      </c>
      <c r="Q38" s="15">
        <f t="shared" si="3"/>
        <v>24366664</v>
      </c>
      <c r="R38" s="15">
        <v>0</v>
      </c>
      <c r="S38" s="15">
        <v>0</v>
      </c>
    </row>
    <row r="39" spans="1:19" ht="15.75" x14ac:dyDescent="0.25">
      <c r="A39" s="2"/>
      <c r="B39" s="9" t="s">
        <v>35</v>
      </c>
      <c r="C39" s="15">
        <v>525.19999999999993</v>
      </c>
      <c r="D39" s="15">
        <v>0</v>
      </c>
      <c r="E39" s="15">
        <v>0</v>
      </c>
      <c r="F39" s="15">
        <v>0</v>
      </c>
      <c r="G39" s="15">
        <v>0</v>
      </c>
      <c r="H39" s="15">
        <v>0</v>
      </c>
      <c r="I39" s="15">
        <v>525.19999999999993</v>
      </c>
      <c r="J39" s="15">
        <f t="shared" si="8"/>
        <v>525.19999999999993</v>
      </c>
      <c r="K39" s="15">
        <f t="shared" si="9"/>
        <v>24055210.399999999</v>
      </c>
      <c r="L39" s="15">
        <v>0</v>
      </c>
      <c r="M39" s="15">
        <v>0</v>
      </c>
      <c r="N39" s="15">
        <v>0</v>
      </c>
      <c r="O39" s="15">
        <v>0</v>
      </c>
      <c r="P39" s="15">
        <f t="shared" si="10"/>
        <v>525.19999999999993</v>
      </c>
      <c r="Q39" s="15">
        <f t="shared" si="3"/>
        <v>24055210.399999999</v>
      </c>
      <c r="R39" s="15">
        <v>0</v>
      </c>
      <c r="S39" s="15">
        <v>0</v>
      </c>
    </row>
    <row r="40" spans="1:19" ht="15.75" x14ac:dyDescent="0.25">
      <c r="A40" s="2"/>
      <c r="B40" s="9" t="s">
        <v>28</v>
      </c>
      <c r="C40" s="15">
        <v>1569.2</v>
      </c>
      <c r="D40" s="15">
        <v>0</v>
      </c>
      <c r="E40" s="15">
        <v>0</v>
      </c>
      <c r="F40" s="15">
        <v>0</v>
      </c>
      <c r="G40" s="15">
        <v>0</v>
      </c>
      <c r="H40" s="15">
        <v>0</v>
      </c>
      <c r="I40" s="15">
        <v>1569.2</v>
      </c>
      <c r="J40" s="15">
        <f t="shared" si="8"/>
        <v>1569.2</v>
      </c>
      <c r="K40" s="15">
        <f t="shared" si="9"/>
        <v>71872498.400000006</v>
      </c>
      <c r="L40" s="15">
        <v>0</v>
      </c>
      <c r="M40" s="15">
        <v>0</v>
      </c>
      <c r="N40" s="15">
        <v>0</v>
      </c>
      <c r="O40" s="15">
        <v>0</v>
      </c>
      <c r="P40" s="15">
        <f t="shared" si="10"/>
        <v>1569.2</v>
      </c>
      <c r="Q40" s="15">
        <f t="shared" si="3"/>
        <v>71872498.400000006</v>
      </c>
      <c r="R40" s="15">
        <v>0</v>
      </c>
      <c r="S40" s="15">
        <v>0</v>
      </c>
    </row>
    <row r="41" spans="1:19" ht="31.5" x14ac:dyDescent="0.25">
      <c r="A41" s="2"/>
      <c r="B41" s="10" t="s">
        <v>36</v>
      </c>
      <c r="C41" s="15">
        <v>527.5</v>
      </c>
      <c r="D41" s="15">
        <v>0</v>
      </c>
      <c r="E41" s="15">
        <v>0</v>
      </c>
      <c r="F41" s="15">
        <v>0</v>
      </c>
      <c r="G41" s="15">
        <v>0</v>
      </c>
      <c r="H41" s="15">
        <v>0</v>
      </c>
      <c r="I41" s="15">
        <v>527.5</v>
      </c>
      <c r="J41" s="15">
        <f t="shared" si="8"/>
        <v>527.5</v>
      </c>
      <c r="K41" s="15">
        <f t="shared" si="9"/>
        <v>24160555</v>
      </c>
      <c r="L41" s="15">
        <v>0</v>
      </c>
      <c r="M41" s="15">
        <v>0</v>
      </c>
      <c r="N41" s="15">
        <v>0</v>
      </c>
      <c r="O41" s="15">
        <v>0</v>
      </c>
      <c r="P41" s="15">
        <f t="shared" si="10"/>
        <v>527.5</v>
      </c>
      <c r="Q41" s="15">
        <f t="shared" si="3"/>
        <v>24160555</v>
      </c>
      <c r="R41" s="15">
        <v>0</v>
      </c>
      <c r="S41" s="15">
        <v>0</v>
      </c>
    </row>
    <row r="42" spans="1:19" ht="15.75" x14ac:dyDescent="0.25">
      <c r="A42" s="2"/>
      <c r="B42" s="10" t="s">
        <v>37</v>
      </c>
      <c r="C42" s="15">
        <v>272.5</v>
      </c>
      <c r="D42" s="15">
        <v>0</v>
      </c>
      <c r="E42" s="15">
        <v>0</v>
      </c>
      <c r="F42" s="15">
        <v>0</v>
      </c>
      <c r="G42" s="15">
        <v>0</v>
      </c>
      <c r="H42" s="15">
        <v>0</v>
      </c>
      <c r="I42" s="15">
        <v>272.5</v>
      </c>
      <c r="J42" s="15">
        <f t="shared" si="8"/>
        <v>272.5</v>
      </c>
      <c r="K42" s="15">
        <f t="shared" si="9"/>
        <v>12481045</v>
      </c>
      <c r="L42" s="15">
        <v>0</v>
      </c>
      <c r="M42" s="15">
        <v>0</v>
      </c>
      <c r="N42" s="15">
        <v>0</v>
      </c>
      <c r="O42" s="15">
        <v>0</v>
      </c>
      <c r="P42" s="15">
        <f t="shared" si="10"/>
        <v>272.5</v>
      </c>
      <c r="Q42" s="15">
        <f t="shared" si="3"/>
        <v>12481045</v>
      </c>
      <c r="R42" s="15">
        <v>0</v>
      </c>
      <c r="S42" s="15">
        <v>0</v>
      </c>
    </row>
    <row r="43" spans="1:19" ht="31.5" x14ac:dyDescent="0.25">
      <c r="A43" s="2"/>
      <c r="B43" s="10" t="s">
        <v>30</v>
      </c>
      <c r="C43" s="15">
        <f>G43+I43</f>
        <v>5238.8</v>
      </c>
      <c r="D43" s="15">
        <v>0</v>
      </c>
      <c r="E43" s="15">
        <v>0</v>
      </c>
      <c r="F43" s="15">
        <v>0</v>
      </c>
      <c r="G43" s="15">
        <v>0</v>
      </c>
      <c r="H43" s="15">
        <v>0</v>
      </c>
      <c r="I43" s="15">
        <v>5238.8</v>
      </c>
      <c r="J43" s="15">
        <f t="shared" si="8"/>
        <v>5238.8</v>
      </c>
      <c r="K43" s="15">
        <f>Q43</f>
        <v>239947517.59999999</v>
      </c>
      <c r="L43" s="15">
        <v>0</v>
      </c>
      <c r="M43" s="15">
        <v>0</v>
      </c>
      <c r="N43" s="15">
        <v>0</v>
      </c>
      <c r="O43" s="15">
        <v>0</v>
      </c>
      <c r="P43" s="15">
        <f t="shared" si="10"/>
        <v>5238.8</v>
      </c>
      <c r="Q43" s="15">
        <f>P43*45802</f>
        <v>239947517.59999999</v>
      </c>
      <c r="R43" s="15">
        <v>0</v>
      </c>
      <c r="S43" s="15">
        <v>0</v>
      </c>
    </row>
    <row r="44" spans="1:19" ht="15.75" x14ac:dyDescent="0.25">
      <c r="A44" s="2"/>
      <c r="B44" s="9" t="s">
        <v>38</v>
      </c>
      <c r="C44" s="15">
        <v>1277.4000000000001</v>
      </c>
      <c r="D44" s="15">
        <v>0</v>
      </c>
      <c r="E44" s="15">
        <v>0</v>
      </c>
      <c r="F44" s="15">
        <v>0</v>
      </c>
      <c r="G44" s="15">
        <v>0</v>
      </c>
      <c r="H44" s="15">
        <v>0</v>
      </c>
      <c r="I44" s="15">
        <v>1277.4000000000001</v>
      </c>
      <c r="J44" s="15">
        <f t="shared" si="8"/>
        <v>1277.4000000000001</v>
      </c>
      <c r="K44" s="15">
        <f t="shared" si="9"/>
        <v>58507474.800000004</v>
      </c>
      <c r="L44" s="15">
        <v>0</v>
      </c>
      <c r="M44" s="15">
        <v>0</v>
      </c>
      <c r="N44" s="15">
        <v>0</v>
      </c>
      <c r="O44" s="15">
        <v>0</v>
      </c>
      <c r="P44" s="15">
        <f t="shared" si="10"/>
        <v>1277.4000000000001</v>
      </c>
      <c r="Q44" s="15">
        <f t="shared" si="3"/>
        <v>58507474.800000004</v>
      </c>
      <c r="R44" s="15">
        <v>0</v>
      </c>
      <c r="S44" s="15">
        <v>0</v>
      </c>
    </row>
    <row r="45" spans="1:19" ht="15.75" x14ac:dyDescent="0.25">
      <c r="A45" s="2"/>
      <c r="B45" s="7" t="s">
        <v>39</v>
      </c>
      <c r="C45" s="15">
        <v>954</v>
      </c>
      <c r="D45" s="15">
        <v>0</v>
      </c>
      <c r="E45" s="15">
        <v>0</v>
      </c>
      <c r="F45" s="15">
        <v>0</v>
      </c>
      <c r="G45" s="15">
        <v>0</v>
      </c>
      <c r="H45" s="15">
        <v>0</v>
      </c>
      <c r="I45" s="15">
        <v>954</v>
      </c>
      <c r="J45" s="15">
        <f t="shared" si="8"/>
        <v>954</v>
      </c>
      <c r="K45" s="15">
        <f t="shared" si="9"/>
        <v>43695108</v>
      </c>
      <c r="L45" s="15">
        <v>0</v>
      </c>
      <c r="M45" s="15">
        <v>0</v>
      </c>
      <c r="N45" s="15">
        <v>0</v>
      </c>
      <c r="O45" s="15">
        <v>0</v>
      </c>
      <c r="P45" s="15">
        <f t="shared" si="10"/>
        <v>954</v>
      </c>
      <c r="Q45" s="15">
        <f t="shared" si="3"/>
        <v>43695108</v>
      </c>
      <c r="R45" s="15">
        <v>0</v>
      </c>
      <c r="S45" s="15">
        <v>0</v>
      </c>
    </row>
    <row r="46" spans="1:19" ht="15.75" x14ac:dyDescent="0.25">
      <c r="A46" s="2">
        <v>3</v>
      </c>
      <c r="B46" s="8" t="s">
        <v>21</v>
      </c>
      <c r="C46" s="16">
        <f>I46</f>
        <v>11170.7</v>
      </c>
      <c r="D46" s="16">
        <v>0</v>
      </c>
      <c r="E46" s="16">
        <v>0</v>
      </c>
      <c r="F46" s="16">
        <v>0</v>
      </c>
      <c r="G46" s="16">
        <v>0</v>
      </c>
      <c r="H46" s="16">
        <v>0</v>
      </c>
      <c r="I46" s="16">
        <f>SUM(I47:I54)</f>
        <v>11170.7</v>
      </c>
      <c r="J46" s="16">
        <f>SUM(J47:J54)</f>
        <v>11170.7</v>
      </c>
      <c r="K46" s="16">
        <f>SUM(K47:K54)</f>
        <v>511640401.39999998</v>
      </c>
      <c r="L46" s="16">
        <v>0</v>
      </c>
      <c r="M46" s="16">
        <v>0</v>
      </c>
      <c r="N46" s="16">
        <v>0</v>
      </c>
      <c r="O46" s="16">
        <v>0</v>
      </c>
      <c r="P46" s="16">
        <f>SUM(P47:P54)</f>
        <v>11170.7</v>
      </c>
      <c r="Q46" s="16">
        <f>SUM(Q47:Q54)</f>
        <v>511640401.39999998</v>
      </c>
      <c r="R46" s="16">
        <v>0</v>
      </c>
      <c r="S46" s="16">
        <v>0</v>
      </c>
    </row>
    <row r="47" spans="1:19" ht="15.75" x14ac:dyDescent="0.25">
      <c r="A47" s="2"/>
      <c r="B47" s="7" t="s">
        <v>38</v>
      </c>
      <c r="C47" s="15">
        <v>2386.4</v>
      </c>
      <c r="D47" s="15">
        <v>0</v>
      </c>
      <c r="E47" s="15">
        <v>0</v>
      </c>
      <c r="F47" s="15">
        <v>0</v>
      </c>
      <c r="G47" s="15">
        <v>0</v>
      </c>
      <c r="H47" s="15">
        <v>0</v>
      </c>
      <c r="I47" s="15">
        <v>2386.4</v>
      </c>
      <c r="J47" s="15">
        <f>I47</f>
        <v>2386.4</v>
      </c>
      <c r="K47" s="15">
        <f>Q47</f>
        <v>109301892.8</v>
      </c>
      <c r="L47" s="15">
        <v>0</v>
      </c>
      <c r="M47" s="15">
        <v>0</v>
      </c>
      <c r="N47" s="15">
        <v>0</v>
      </c>
      <c r="O47" s="15">
        <v>0</v>
      </c>
      <c r="P47" s="15">
        <f>J47</f>
        <v>2386.4</v>
      </c>
      <c r="Q47" s="15">
        <f t="shared" si="3"/>
        <v>109301892.8</v>
      </c>
      <c r="R47" s="15">
        <v>0</v>
      </c>
      <c r="S47" s="15">
        <v>0</v>
      </c>
    </row>
    <row r="48" spans="1:19" ht="47.25" x14ac:dyDescent="0.25">
      <c r="A48" s="2"/>
      <c r="B48" s="7" t="s">
        <v>40</v>
      </c>
      <c r="C48" s="15">
        <v>735.8</v>
      </c>
      <c r="D48" s="15">
        <v>0</v>
      </c>
      <c r="E48" s="15">
        <v>0</v>
      </c>
      <c r="F48" s="15">
        <v>0</v>
      </c>
      <c r="G48" s="15">
        <v>0</v>
      </c>
      <c r="H48" s="15">
        <v>0</v>
      </c>
      <c r="I48" s="15">
        <v>735.8</v>
      </c>
      <c r="J48" s="15">
        <f t="shared" ref="J48:J54" si="11">I48</f>
        <v>735.8</v>
      </c>
      <c r="K48" s="15">
        <f t="shared" ref="K48:K54" si="12">Q48</f>
        <v>33701111.600000001</v>
      </c>
      <c r="L48" s="15">
        <v>0</v>
      </c>
      <c r="M48" s="15">
        <v>0</v>
      </c>
      <c r="N48" s="15">
        <v>0</v>
      </c>
      <c r="O48" s="15">
        <v>0</v>
      </c>
      <c r="P48" s="15">
        <f t="shared" ref="P48:P54" si="13">J48</f>
        <v>735.8</v>
      </c>
      <c r="Q48" s="15">
        <f t="shared" si="3"/>
        <v>33701111.600000001</v>
      </c>
      <c r="R48" s="15">
        <v>0</v>
      </c>
      <c r="S48" s="15">
        <v>0</v>
      </c>
    </row>
    <row r="49" spans="1:21" ht="31.5" x14ac:dyDescent="0.25">
      <c r="A49" s="2"/>
      <c r="B49" s="7" t="s">
        <v>41</v>
      </c>
      <c r="C49" s="15">
        <v>397.70000000000005</v>
      </c>
      <c r="D49" s="15">
        <v>0</v>
      </c>
      <c r="E49" s="15">
        <v>0</v>
      </c>
      <c r="F49" s="15">
        <v>0</v>
      </c>
      <c r="G49" s="15">
        <v>0</v>
      </c>
      <c r="H49" s="15">
        <v>0</v>
      </c>
      <c r="I49" s="15">
        <v>397.70000000000005</v>
      </c>
      <c r="J49" s="15">
        <f t="shared" si="11"/>
        <v>397.70000000000005</v>
      </c>
      <c r="K49" s="15">
        <f t="shared" si="12"/>
        <v>18215455.400000002</v>
      </c>
      <c r="L49" s="15">
        <v>0</v>
      </c>
      <c r="M49" s="15">
        <v>0</v>
      </c>
      <c r="N49" s="15">
        <v>0</v>
      </c>
      <c r="O49" s="15">
        <v>0</v>
      </c>
      <c r="P49" s="15">
        <f t="shared" si="13"/>
        <v>397.70000000000005</v>
      </c>
      <c r="Q49" s="15">
        <f t="shared" si="3"/>
        <v>18215455.400000002</v>
      </c>
      <c r="R49" s="15">
        <v>0</v>
      </c>
      <c r="S49" s="15">
        <v>0</v>
      </c>
      <c r="T49" s="29"/>
      <c r="U49" s="29"/>
    </row>
    <row r="50" spans="1:21" ht="15.75" x14ac:dyDescent="0.25">
      <c r="A50" s="2"/>
      <c r="B50" s="11" t="s">
        <v>46</v>
      </c>
      <c r="C50" s="15">
        <v>3790.3</v>
      </c>
      <c r="D50" s="15">
        <v>0</v>
      </c>
      <c r="E50" s="15">
        <v>0</v>
      </c>
      <c r="F50" s="15">
        <v>0</v>
      </c>
      <c r="G50" s="15">
        <v>0</v>
      </c>
      <c r="H50" s="15">
        <v>0</v>
      </c>
      <c r="I50" s="15">
        <v>3790.3</v>
      </c>
      <c r="J50" s="15">
        <f t="shared" si="11"/>
        <v>3790.3</v>
      </c>
      <c r="K50" s="15">
        <f t="shared" si="12"/>
        <v>173603320.59999999</v>
      </c>
      <c r="L50" s="15">
        <v>0</v>
      </c>
      <c r="M50" s="15">
        <v>0</v>
      </c>
      <c r="N50" s="15">
        <v>0</v>
      </c>
      <c r="O50" s="15">
        <v>0</v>
      </c>
      <c r="P50" s="15">
        <f t="shared" si="13"/>
        <v>3790.3</v>
      </c>
      <c r="Q50" s="15">
        <f t="shared" si="3"/>
        <v>173603320.59999999</v>
      </c>
      <c r="R50" s="15">
        <v>0</v>
      </c>
      <c r="S50" s="15">
        <v>0</v>
      </c>
      <c r="T50" s="29"/>
      <c r="U50" s="29"/>
    </row>
    <row r="51" spans="1:21" ht="31.5" x14ac:dyDescent="0.25">
      <c r="A51" s="2"/>
      <c r="B51" s="12" t="s">
        <v>30</v>
      </c>
      <c r="C51" s="24">
        <v>2976.9</v>
      </c>
      <c r="D51" s="24">
        <v>0</v>
      </c>
      <c r="E51" s="24">
        <v>0</v>
      </c>
      <c r="F51" s="24">
        <v>0</v>
      </c>
      <c r="G51" s="24">
        <v>0</v>
      </c>
      <c r="H51" s="24">
        <v>0</v>
      </c>
      <c r="I51" s="24">
        <v>2976.9</v>
      </c>
      <c r="J51" s="15">
        <f t="shared" si="11"/>
        <v>2976.9</v>
      </c>
      <c r="K51" s="15">
        <f t="shared" si="12"/>
        <v>136347973.80000001</v>
      </c>
      <c r="L51" s="15">
        <v>0</v>
      </c>
      <c r="M51" s="15">
        <v>0</v>
      </c>
      <c r="N51" s="15">
        <v>0</v>
      </c>
      <c r="O51" s="15">
        <v>0</v>
      </c>
      <c r="P51" s="15">
        <f t="shared" si="13"/>
        <v>2976.9</v>
      </c>
      <c r="Q51" s="15">
        <f t="shared" si="3"/>
        <v>136347973.80000001</v>
      </c>
      <c r="R51" s="15">
        <v>0</v>
      </c>
      <c r="S51" s="15">
        <v>0</v>
      </c>
      <c r="T51" s="29"/>
      <c r="U51" s="29"/>
    </row>
    <row r="52" spans="1:21" ht="15.75" x14ac:dyDescent="0.25">
      <c r="A52" s="2"/>
      <c r="B52" s="12" t="s">
        <v>45</v>
      </c>
      <c r="C52" s="24">
        <v>139.1</v>
      </c>
      <c r="D52" s="24">
        <v>0</v>
      </c>
      <c r="E52" s="24">
        <v>0</v>
      </c>
      <c r="F52" s="24">
        <v>0</v>
      </c>
      <c r="G52" s="24">
        <v>0</v>
      </c>
      <c r="H52" s="24">
        <v>0</v>
      </c>
      <c r="I52" s="24">
        <v>139.1</v>
      </c>
      <c r="J52" s="15">
        <f t="shared" si="11"/>
        <v>139.1</v>
      </c>
      <c r="K52" s="15">
        <f t="shared" si="12"/>
        <v>6371058.2000000002</v>
      </c>
      <c r="L52" s="15">
        <v>0</v>
      </c>
      <c r="M52" s="15">
        <v>0</v>
      </c>
      <c r="N52" s="15">
        <v>0</v>
      </c>
      <c r="O52" s="15">
        <v>0</v>
      </c>
      <c r="P52" s="15">
        <f t="shared" si="13"/>
        <v>139.1</v>
      </c>
      <c r="Q52" s="15">
        <f t="shared" si="3"/>
        <v>6371058.2000000002</v>
      </c>
      <c r="R52" s="15">
        <v>0</v>
      </c>
      <c r="S52" s="15">
        <v>0</v>
      </c>
      <c r="T52" s="29"/>
      <c r="U52" s="29"/>
    </row>
    <row r="53" spans="1:21" ht="15.75" x14ac:dyDescent="0.25">
      <c r="A53" s="2"/>
      <c r="B53" s="12" t="s">
        <v>39</v>
      </c>
      <c r="C53" s="24">
        <v>685.2</v>
      </c>
      <c r="D53" s="24">
        <v>0</v>
      </c>
      <c r="E53" s="24">
        <v>0</v>
      </c>
      <c r="F53" s="24">
        <v>0</v>
      </c>
      <c r="G53" s="24">
        <v>0</v>
      </c>
      <c r="H53" s="24">
        <v>0</v>
      </c>
      <c r="I53" s="24">
        <v>685.2</v>
      </c>
      <c r="J53" s="15">
        <f t="shared" si="11"/>
        <v>685.2</v>
      </c>
      <c r="K53" s="15">
        <f t="shared" si="12"/>
        <v>31383530.400000002</v>
      </c>
      <c r="L53" s="15">
        <v>0</v>
      </c>
      <c r="M53" s="15">
        <v>0</v>
      </c>
      <c r="N53" s="15">
        <v>0</v>
      </c>
      <c r="O53" s="15">
        <v>0</v>
      </c>
      <c r="P53" s="15">
        <f t="shared" si="13"/>
        <v>685.2</v>
      </c>
      <c r="Q53" s="15">
        <f t="shared" si="3"/>
        <v>31383530.400000002</v>
      </c>
      <c r="R53" s="15">
        <v>0</v>
      </c>
      <c r="S53" s="15">
        <v>0</v>
      </c>
      <c r="T53" s="29"/>
      <c r="U53" s="29"/>
    </row>
    <row r="54" spans="1:21" ht="15.75" x14ac:dyDescent="0.25">
      <c r="A54" s="2"/>
      <c r="B54" s="12" t="s">
        <v>35</v>
      </c>
      <c r="C54" s="24">
        <v>59.3</v>
      </c>
      <c r="D54" s="24">
        <v>0</v>
      </c>
      <c r="E54" s="24">
        <v>0</v>
      </c>
      <c r="F54" s="24">
        <v>0</v>
      </c>
      <c r="G54" s="24">
        <v>0</v>
      </c>
      <c r="H54" s="24">
        <v>0</v>
      </c>
      <c r="I54" s="24">
        <v>59.3</v>
      </c>
      <c r="J54" s="15">
        <f t="shared" si="11"/>
        <v>59.3</v>
      </c>
      <c r="K54" s="15">
        <f t="shared" si="12"/>
        <v>2716058.6</v>
      </c>
      <c r="L54" s="15">
        <v>0</v>
      </c>
      <c r="M54" s="15">
        <v>0</v>
      </c>
      <c r="N54" s="15">
        <v>0</v>
      </c>
      <c r="O54" s="15">
        <v>0</v>
      </c>
      <c r="P54" s="15">
        <f t="shared" si="13"/>
        <v>59.3</v>
      </c>
      <c r="Q54" s="15">
        <f t="shared" si="3"/>
        <v>2716058.6</v>
      </c>
      <c r="R54" s="15">
        <v>0</v>
      </c>
      <c r="S54" s="15">
        <v>0</v>
      </c>
      <c r="T54" s="29"/>
      <c r="U54" s="29"/>
    </row>
    <row r="55" spans="1:21" ht="15.75" x14ac:dyDescent="0.25">
      <c r="A55" s="2">
        <v>4</v>
      </c>
      <c r="B55" s="3" t="s">
        <v>22</v>
      </c>
      <c r="C55" s="25">
        <f>C56+C57+C58+C59</f>
        <v>21307.979999999996</v>
      </c>
      <c r="D55" s="25">
        <v>0</v>
      </c>
      <c r="E55" s="25">
        <v>0</v>
      </c>
      <c r="F55" s="25">
        <v>0</v>
      </c>
      <c r="G55" s="25">
        <v>0</v>
      </c>
      <c r="H55" s="25">
        <v>0</v>
      </c>
      <c r="I55" s="25">
        <f>SUM(I56:I59)</f>
        <v>21307.979999999996</v>
      </c>
      <c r="J55" s="25">
        <f>SUM(J56:J59)</f>
        <v>21307.979999999996</v>
      </c>
      <c r="K55" s="25">
        <f>SUM(K56:K59)</f>
        <v>975948099.95999992</v>
      </c>
      <c r="L55" s="16">
        <v>0</v>
      </c>
      <c r="M55" s="16">
        <v>0</v>
      </c>
      <c r="N55" s="16">
        <v>0</v>
      </c>
      <c r="O55" s="16">
        <v>0</v>
      </c>
      <c r="P55" s="16">
        <f>SUM(P56:P59)</f>
        <v>21307.979999999996</v>
      </c>
      <c r="Q55" s="16">
        <f>SUM(Q56:Q59)</f>
        <v>975948099.95999992</v>
      </c>
      <c r="R55" s="16">
        <v>0</v>
      </c>
      <c r="S55" s="16">
        <v>0</v>
      </c>
      <c r="T55" s="29"/>
      <c r="U55" s="29"/>
    </row>
    <row r="56" spans="1:21" ht="15.75" x14ac:dyDescent="0.25">
      <c r="A56" s="2"/>
      <c r="B56" s="1" t="s">
        <v>44</v>
      </c>
      <c r="C56" s="24">
        <v>7102.7399999999989</v>
      </c>
      <c r="D56" s="24">
        <v>0</v>
      </c>
      <c r="E56" s="24">
        <v>0</v>
      </c>
      <c r="F56" s="24">
        <v>0</v>
      </c>
      <c r="G56" s="24">
        <v>0</v>
      </c>
      <c r="H56" s="24">
        <v>0</v>
      </c>
      <c r="I56" s="24">
        <v>7102.7399999999989</v>
      </c>
      <c r="J56" s="24">
        <f>I56</f>
        <v>7102.7399999999989</v>
      </c>
      <c r="K56" s="24">
        <f>Q56</f>
        <v>325319697.47999996</v>
      </c>
      <c r="L56" s="15">
        <v>0</v>
      </c>
      <c r="M56" s="15">
        <v>0</v>
      </c>
      <c r="N56" s="15">
        <v>0</v>
      </c>
      <c r="O56" s="15">
        <v>0</v>
      </c>
      <c r="P56" s="15">
        <f>J56</f>
        <v>7102.7399999999989</v>
      </c>
      <c r="Q56" s="15">
        <f t="shared" si="3"/>
        <v>325319697.47999996</v>
      </c>
      <c r="R56" s="15">
        <v>0</v>
      </c>
      <c r="S56" s="15">
        <v>0</v>
      </c>
      <c r="T56" s="29"/>
      <c r="U56" s="29"/>
    </row>
    <row r="57" spans="1:21" ht="47.25" x14ac:dyDescent="0.25">
      <c r="A57" s="2"/>
      <c r="B57" s="1" t="s">
        <v>40</v>
      </c>
      <c r="C57" s="24">
        <v>714.4</v>
      </c>
      <c r="D57" s="24">
        <v>0</v>
      </c>
      <c r="E57" s="24">
        <v>0</v>
      </c>
      <c r="F57" s="24">
        <v>0</v>
      </c>
      <c r="G57" s="24">
        <v>0</v>
      </c>
      <c r="H57" s="24">
        <v>0</v>
      </c>
      <c r="I57" s="24">
        <v>714.4</v>
      </c>
      <c r="J57" s="24">
        <f t="shared" ref="J57:J59" si="14">I57</f>
        <v>714.4</v>
      </c>
      <c r="K57" s="24">
        <f t="shared" ref="K57:K59" si="15">Q57</f>
        <v>32720948.800000001</v>
      </c>
      <c r="L57" s="15">
        <v>0</v>
      </c>
      <c r="M57" s="15">
        <v>0</v>
      </c>
      <c r="N57" s="15">
        <v>0</v>
      </c>
      <c r="O57" s="15">
        <v>0</v>
      </c>
      <c r="P57" s="15">
        <f t="shared" ref="P57:P59" si="16">J57</f>
        <v>714.4</v>
      </c>
      <c r="Q57" s="15">
        <f t="shared" si="3"/>
        <v>32720948.800000001</v>
      </c>
      <c r="R57" s="15">
        <v>0</v>
      </c>
      <c r="S57" s="15">
        <v>0</v>
      </c>
      <c r="T57" s="29"/>
      <c r="U57" s="29"/>
    </row>
    <row r="58" spans="1:21" ht="15.75" x14ac:dyDescent="0.25">
      <c r="A58" s="2"/>
      <c r="B58" s="1" t="s">
        <v>39</v>
      </c>
      <c r="C58" s="24">
        <v>528.29999999999995</v>
      </c>
      <c r="D58" s="24">
        <v>0</v>
      </c>
      <c r="E58" s="24">
        <v>0</v>
      </c>
      <c r="F58" s="24">
        <v>0</v>
      </c>
      <c r="G58" s="24">
        <v>0</v>
      </c>
      <c r="H58" s="24">
        <v>0</v>
      </c>
      <c r="I58" s="24">
        <v>528.29999999999995</v>
      </c>
      <c r="J58" s="24">
        <f t="shared" si="14"/>
        <v>528.29999999999995</v>
      </c>
      <c r="K58" s="24">
        <f t="shared" si="15"/>
        <v>24197196.599999998</v>
      </c>
      <c r="L58" s="15">
        <v>0</v>
      </c>
      <c r="M58" s="15">
        <v>0</v>
      </c>
      <c r="N58" s="15">
        <v>0</v>
      </c>
      <c r="O58" s="15">
        <v>0</v>
      </c>
      <c r="P58" s="15">
        <f t="shared" si="16"/>
        <v>528.29999999999995</v>
      </c>
      <c r="Q58" s="15">
        <f t="shared" si="3"/>
        <v>24197196.599999998</v>
      </c>
      <c r="R58" s="15">
        <v>0</v>
      </c>
      <c r="S58" s="15">
        <v>0</v>
      </c>
      <c r="T58" s="29"/>
      <c r="U58" s="29"/>
    </row>
    <row r="59" spans="1:21" ht="31.5" x14ac:dyDescent="0.25">
      <c r="A59" s="2"/>
      <c r="B59" s="12" t="s">
        <v>30</v>
      </c>
      <c r="C59" s="24">
        <v>12962.539999999997</v>
      </c>
      <c r="D59" s="24">
        <v>0</v>
      </c>
      <c r="E59" s="24">
        <v>0</v>
      </c>
      <c r="F59" s="24">
        <v>0</v>
      </c>
      <c r="G59" s="24">
        <v>0</v>
      </c>
      <c r="H59" s="24">
        <v>0</v>
      </c>
      <c r="I59" s="24">
        <v>12962.539999999997</v>
      </c>
      <c r="J59" s="24">
        <f t="shared" si="14"/>
        <v>12962.539999999997</v>
      </c>
      <c r="K59" s="24">
        <f t="shared" si="15"/>
        <v>593710257.07999992</v>
      </c>
      <c r="L59" s="15">
        <v>0</v>
      </c>
      <c r="M59" s="15">
        <v>0</v>
      </c>
      <c r="N59" s="15">
        <v>0</v>
      </c>
      <c r="O59" s="15">
        <v>0</v>
      </c>
      <c r="P59" s="15">
        <f t="shared" si="16"/>
        <v>12962.539999999997</v>
      </c>
      <c r="Q59" s="15">
        <f t="shared" si="3"/>
        <v>593710257.07999992</v>
      </c>
      <c r="R59" s="15">
        <v>0</v>
      </c>
      <c r="S59" s="15">
        <v>0</v>
      </c>
      <c r="T59" s="29"/>
      <c r="U59" s="29"/>
    </row>
    <row r="60" spans="1:21" ht="15.75" x14ac:dyDescent="0.25">
      <c r="A60" s="2">
        <v>5</v>
      </c>
      <c r="B60" s="3" t="s">
        <v>23</v>
      </c>
      <c r="C60" s="25">
        <f>G60+I60</f>
        <v>24206.559999999998</v>
      </c>
      <c r="D60" s="25">
        <v>0</v>
      </c>
      <c r="E60" s="25">
        <v>0</v>
      </c>
      <c r="F60" s="25">
        <v>0</v>
      </c>
      <c r="G60" s="25">
        <v>0</v>
      </c>
      <c r="H60" s="25">
        <v>0</v>
      </c>
      <c r="I60" s="25">
        <f>SUM(I61:I62)</f>
        <v>24206.559999999998</v>
      </c>
      <c r="J60" s="25">
        <f>SUM(J61:J62)</f>
        <v>24206.559999999998</v>
      </c>
      <c r="K60" s="25">
        <f>SUM(K61:K62)</f>
        <v>1108708861.1199999</v>
      </c>
      <c r="L60" s="16">
        <v>0</v>
      </c>
      <c r="M60" s="16">
        <v>0</v>
      </c>
      <c r="N60" s="16">
        <v>0</v>
      </c>
      <c r="O60" s="16">
        <v>0</v>
      </c>
      <c r="P60" s="16">
        <f>SUM(P61:P62)</f>
        <v>24206.559999999998</v>
      </c>
      <c r="Q60" s="16">
        <f>SUM(Q61:Q62)</f>
        <v>1108708861.1199999</v>
      </c>
      <c r="R60" s="16">
        <v>0</v>
      </c>
      <c r="S60" s="16">
        <v>0</v>
      </c>
      <c r="T60" s="29"/>
      <c r="U60" s="29"/>
    </row>
    <row r="61" spans="1:21" ht="15.75" x14ac:dyDescent="0.25">
      <c r="A61" s="2"/>
      <c r="B61" s="1" t="s">
        <v>44</v>
      </c>
      <c r="C61" s="24">
        <v>11009.609999999999</v>
      </c>
      <c r="D61" s="24">
        <v>0</v>
      </c>
      <c r="E61" s="24">
        <v>0</v>
      </c>
      <c r="F61" s="24">
        <v>0</v>
      </c>
      <c r="G61" s="24">
        <v>0</v>
      </c>
      <c r="H61" s="24">
        <v>0</v>
      </c>
      <c r="I61" s="24">
        <v>11009.609999999999</v>
      </c>
      <c r="J61" s="24">
        <f>I61</f>
        <v>11009.609999999999</v>
      </c>
      <c r="K61" s="24">
        <f>Q61</f>
        <v>504262157.21999997</v>
      </c>
      <c r="L61" s="15">
        <v>0</v>
      </c>
      <c r="M61" s="15">
        <v>0</v>
      </c>
      <c r="N61" s="15">
        <v>0</v>
      </c>
      <c r="O61" s="15">
        <v>0</v>
      </c>
      <c r="P61" s="20">
        <f>J61</f>
        <v>11009.609999999999</v>
      </c>
      <c r="Q61" s="15">
        <f t="shared" si="3"/>
        <v>504262157.21999997</v>
      </c>
      <c r="R61" s="15">
        <v>0</v>
      </c>
      <c r="S61" s="15">
        <v>0</v>
      </c>
      <c r="T61" s="29"/>
      <c r="U61" s="29"/>
    </row>
    <row r="62" spans="1:21" ht="31.5" x14ac:dyDescent="0.25">
      <c r="A62" s="2"/>
      <c r="B62" s="1" t="s">
        <v>30</v>
      </c>
      <c r="C62" s="24">
        <v>13196.95</v>
      </c>
      <c r="D62" s="24">
        <v>0</v>
      </c>
      <c r="E62" s="24">
        <v>0</v>
      </c>
      <c r="F62" s="24">
        <v>0</v>
      </c>
      <c r="G62" s="24">
        <v>0</v>
      </c>
      <c r="H62" s="24">
        <v>0</v>
      </c>
      <c r="I62" s="24">
        <v>13196.95</v>
      </c>
      <c r="J62" s="24">
        <f>I62</f>
        <v>13196.95</v>
      </c>
      <c r="K62" s="24">
        <f>Q62</f>
        <v>604446703.89999998</v>
      </c>
      <c r="L62" s="15">
        <v>0</v>
      </c>
      <c r="M62" s="15">
        <v>0</v>
      </c>
      <c r="N62" s="15">
        <v>0</v>
      </c>
      <c r="O62" s="15">
        <v>0</v>
      </c>
      <c r="P62" s="20">
        <f>J62</f>
        <v>13196.95</v>
      </c>
      <c r="Q62" s="15">
        <f t="shared" si="3"/>
        <v>604446703.89999998</v>
      </c>
      <c r="R62" s="15">
        <v>0</v>
      </c>
      <c r="S62" s="15">
        <v>0</v>
      </c>
      <c r="T62" s="29"/>
      <c r="U62" s="29"/>
    </row>
    <row r="63" spans="1:21" ht="15.75" x14ac:dyDescent="0.25">
      <c r="A63" s="2">
        <v>6</v>
      </c>
      <c r="B63" s="3" t="s">
        <v>24</v>
      </c>
      <c r="C63" s="24">
        <f>C64+C65+C66+C67+C68+C69+C70+C71+C72+C73</f>
        <v>8398.7999999999993</v>
      </c>
      <c r="D63" s="25">
        <v>0</v>
      </c>
      <c r="E63" s="25">
        <v>0</v>
      </c>
      <c r="F63" s="25">
        <v>0</v>
      </c>
      <c r="G63" s="25">
        <v>0</v>
      </c>
      <c r="H63" s="25">
        <v>0</v>
      </c>
      <c r="I63" s="25">
        <f>SUM(I64:I73)</f>
        <v>8398.7999999999993</v>
      </c>
      <c r="J63" s="25">
        <f>SUM(J64:J73)</f>
        <v>8398.7999999999993</v>
      </c>
      <c r="K63" s="25">
        <f>SUM(K64:K73)</f>
        <v>384681837.60000002</v>
      </c>
      <c r="L63" s="16">
        <v>0</v>
      </c>
      <c r="M63" s="16">
        <v>0</v>
      </c>
      <c r="N63" s="16">
        <v>0</v>
      </c>
      <c r="O63" s="16">
        <v>0</v>
      </c>
      <c r="P63" s="16">
        <f>SUM(P64:P73)</f>
        <v>8398.7999999999993</v>
      </c>
      <c r="Q63" s="16">
        <f>SUM(Q64:Q73)</f>
        <v>384681837.60000002</v>
      </c>
      <c r="R63" s="16">
        <v>0</v>
      </c>
      <c r="S63" s="16">
        <v>0</v>
      </c>
      <c r="T63" s="29"/>
      <c r="U63" s="29"/>
    </row>
    <row r="64" spans="1:21" ht="31.5" x14ac:dyDescent="0.25">
      <c r="A64" s="2"/>
      <c r="B64" s="1" t="s">
        <v>30</v>
      </c>
      <c r="C64" s="24">
        <v>1356.1</v>
      </c>
      <c r="D64" s="24">
        <v>0</v>
      </c>
      <c r="E64" s="24">
        <v>0</v>
      </c>
      <c r="F64" s="24">
        <v>0</v>
      </c>
      <c r="G64" s="24">
        <v>0</v>
      </c>
      <c r="H64" s="24">
        <v>0</v>
      </c>
      <c r="I64" s="24">
        <v>1356.1</v>
      </c>
      <c r="J64" s="24">
        <f>I64</f>
        <v>1356.1</v>
      </c>
      <c r="K64" s="24">
        <f>Q64</f>
        <v>62112092.199999996</v>
      </c>
      <c r="L64" s="15">
        <v>0</v>
      </c>
      <c r="M64" s="15">
        <v>0</v>
      </c>
      <c r="N64" s="15">
        <v>0</v>
      </c>
      <c r="O64" s="15">
        <v>0</v>
      </c>
      <c r="P64" s="20">
        <f>J64</f>
        <v>1356.1</v>
      </c>
      <c r="Q64" s="15">
        <f t="shared" si="3"/>
        <v>62112092.199999996</v>
      </c>
      <c r="R64" s="15">
        <v>0</v>
      </c>
      <c r="S64" s="15">
        <v>0</v>
      </c>
      <c r="T64" s="29"/>
      <c r="U64" s="29"/>
    </row>
    <row r="65" spans="1:19" ht="31.5" x14ac:dyDescent="0.25">
      <c r="A65" s="2"/>
      <c r="B65" s="1" t="s">
        <v>43</v>
      </c>
      <c r="C65" s="24">
        <v>2106.6999999999998</v>
      </c>
      <c r="D65" s="24">
        <v>0</v>
      </c>
      <c r="E65" s="24">
        <v>0</v>
      </c>
      <c r="F65" s="24">
        <v>0</v>
      </c>
      <c r="G65" s="24">
        <v>0</v>
      </c>
      <c r="H65" s="24">
        <v>0</v>
      </c>
      <c r="I65" s="24">
        <v>2106.6999999999998</v>
      </c>
      <c r="J65" s="24">
        <f t="shared" ref="J65:J73" si="17">I65</f>
        <v>2106.6999999999998</v>
      </c>
      <c r="K65" s="24">
        <f t="shared" ref="K65:K73" si="18">Q65</f>
        <v>96491073.399999991</v>
      </c>
      <c r="L65" s="15">
        <v>0</v>
      </c>
      <c r="M65" s="15">
        <v>0</v>
      </c>
      <c r="N65" s="15">
        <v>0</v>
      </c>
      <c r="O65" s="15">
        <v>0</v>
      </c>
      <c r="P65" s="20">
        <f t="shared" ref="P65:P73" si="19">J65</f>
        <v>2106.6999999999998</v>
      </c>
      <c r="Q65" s="15">
        <f t="shared" si="3"/>
        <v>96491073.399999991</v>
      </c>
      <c r="R65" s="15">
        <v>0</v>
      </c>
      <c r="S65" s="15">
        <v>0</v>
      </c>
    </row>
    <row r="66" spans="1:19" ht="15.75" x14ac:dyDescent="0.25">
      <c r="A66" s="28"/>
      <c r="B66" s="13" t="s">
        <v>37</v>
      </c>
      <c r="C66" s="17">
        <v>344.40000000000003</v>
      </c>
      <c r="D66" s="15">
        <v>0</v>
      </c>
      <c r="E66" s="15">
        <v>0</v>
      </c>
      <c r="F66" s="15">
        <v>0</v>
      </c>
      <c r="G66" s="15">
        <v>0</v>
      </c>
      <c r="H66" s="15">
        <v>0</v>
      </c>
      <c r="I66" s="17">
        <v>344.40000000000003</v>
      </c>
      <c r="J66" s="24">
        <f t="shared" si="17"/>
        <v>344.40000000000003</v>
      </c>
      <c r="K66" s="24">
        <f t="shared" si="18"/>
        <v>15774208.800000001</v>
      </c>
      <c r="L66" s="15">
        <v>0</v>
      </c>
      <c r="M66" s="15">
        <v>0</v>
      </c>
      <c r="N66" s="15">
        <v>0</v>
      </c>
      <c r="O66" s="15">
        <v>0</v>
      </c>
      <c r="P66" s="20">
        <f t="shared" si="19"/>
        <v>344.40000000000003</v>
      </c>
      <c r="Q66" s="15">
        <f t="shared" si="3"/>
        <v>15774208.800000001</v>
      </c>
      <c r="R66" s="15">
        <v>0</v>
      </c>
      <c r="S66" s="15">
        <v>0</v>
      </c>
    </row>
    <row r="67" spans="1:19" ht="47.25" x14ac:dyDescent="0.25">
      <c r="A67" s="28"/>
      <c r="B67" s="13" t="s">
        <v>47</v>
      </c>
      <c r="C67" s="17">
        <v>93</v>
      </c>
      <c r="D67" s="15">
        <v>0</v>
      </c>
      <c r="E67" s="15">
        <v>0</v>
      </c>
      <c r="F67" s="15">
        <v>0</v>
      </c>
      <c r="G67" s="15">
        <v>0</v>
      </c>
      <c r="H67" s="15">
        <v>0</v>
      </c>
      <c r="I67" s="20">
        <v>93</v>
      </c>
      <c r="J67" s="24">
        <f t="shared" si="17"/>
        <v>93</v>
      </c>
      <c r="K67" s="24">
        <f t="shared" si="18"/>
        <v>4259586</v>
      </c>
      <c r="L67" s="15">
        <v>0</v>
      </c>
      <c r="M67" s="15">
        <v>0</v>
      </c>
      <c r="N67" s="15">
        <v>0</v>
      </c>
      <c r="O67" s="15">
        <v>0</v>
      </c>
      <c r="P67" s="20">
        <f t="shared" si="19"/>
        <v>93</v>
      </c>
      <c r="Q67" s="15">
        <f t="shared" si="3"/>
        <v>4259586</v>
      </c>
      <c r="R67" s="15">
        <v>0</v>
      </c>
      <c r="S67" s="15">
        <v>0</v>
      </c>
    </row>
    <row r="68" spans="1:19" ht="47.25" x14ac:dyDescent="0.25">
      <c r="A68" s="28"/>
      <c r="B68" s="13" t="s">
        <v>48</v>
      </c>
      <c r="C68" s="17">
        <v>961.5</v>
      </c>
      <c r="D68" s="15">
        <v>0</v>
      </c>
      <c r="E68" s="15">
        <v>0</v>
      </c>
      <c r="F68" s="15">
        <v>0</v>
      </c>
      <c r="G68" s="15">
        <v>0</v>
      </c>
      <c r="H68" s="15">
        <v>0</v>
      </c>
      <c r="I68" s="20">
        <v>961.5</v>
      </c>
      <c r="J68" s="24">
        <f t="shared" si="17"/>
        <v>961.5</v>
      </c>
      <c r="K68" s="24">
        <f t="shared" si="18"/>
        <v>44038623</v>
      </c>
      <c r="L68" s="15">
        <v>0</v>
      </c>
      <c r="M68" s="15">
        <v>0</v>
      </c>
      <c r="N68" s="15">
        <v>0</v>
      </c>
      <c r="O68" s="15">
        <v>0</v>
      </c>
      <c r="P68" s="20">
        <f t="shared" si="19"/>
        <v>961.5</v>
      </c>
      <c r="Q68" s="15">
        <f t="shared" si="3"/>
        <v>44038623</v>
      </c>
      <c r="R68" s="15">
        <v>0</v>
      </c>
      <c r="S68" s="15">
        <v>0</v>
      </c>
    </row>
    <row r="69" spans="1:19" ht="15.75" x14ac:dyDescent="0.25">
      <c r="A69" s="28"/>
      <c r="B69" s="14" t="s">
        <v>36</v>
      </c>
      <c r="C69" s="17">
        <v>645.5</v>
      </c>
      <c r="D69" s="15">
        <v>0</v>
      </c>
      <c r="E69" s="15">
        <v>0</v>
      </c>
      <c r="F69" s="15">
        <v>0</v>
      </c>
      <c r="G69" s="15">
        <v>0</v>
      </c>
      <c r="H69" s="15">
        <v>0</v>
      </c>
      <c r="I69" s="17">
        <v>645.5</v>
      </c>
      <c r="J69" s="24">
        <f t="shared" si="17"/>
        <v>645.5</v>
      </c>
      <c r="K69" s="24">
        <f t="shared" si="18"/>
        <v>29565191</v>
      </c>
      <c r="L69" s="15">
        <v>0</v>
      </c>
      <c r="M69" s="15">
        <v>0</v>
      </c>
      <c r="N69" s="15">
        <v>0</v>
      </c>
      <c r="O69" s="15">
        <v>0</v>
      </c>
      <c r="P69" s="20">
        <f t="shared" si="19"/>
        <v>645.5</v>
      </c>
      <c r="Q69" s="15">
        <f t="shared" si="3"/>
        <v>29565191</v>
      </c>
      <c r="R69" s="15">
        <v>0</v>
      </c>
      <c r="S69" s="15">
        <v>0</v>
      </c>
    </row>
    <row r="70" spans="1:19" ht="15.75" x14ac:dyDescent="0.25">
      <c r="A70" s="28"/>
      <c r="B70" s="14" t="s">
        <v>50</v>
      </c>
      <c r="C70" s="17">
        <v>369.5</v>
      </c>
      <c r="D70" s="15">
        <v>0</v>
      </c>
      <c r="E70" s="15">
        <v>0</v>
      </c>
      <c r="F70" s="15">
        <v>0</v>
      </c>
      <c r="G70" s="15">
        <v>0</v>
      </c>
      <c r="H70" s="15">
        <v>0</v>
      </c>
      <c r="I70" s="17">
        <v>369.5</v>
      </c>
      <c r="J70" s="24">
        <f t="shared" si="17"/>
        <v>369.5</v>
      </c>
      <c r="K70" s="24">
        <f t="shared" si="18"/>
        <v>16923839</v>
      </c>
      <c r="L70" s="15">
        <v>0</v>
      </c>
      <c r="M70" s="15">
        <v>0</v>
      </c>
      <c r="N70" s="15">
        <v>0</v>
      </c>
      <c r="O70" s="15">
        <v>0</v>
      </c>
      <c r="P70" s="20">
        <f t="shared" si="19"/>
        <v>369.5</v>
      </c>
      <c r="Q70" s="15">
        <f t="shared" si="3"/>
        <v>16923839</v>
      </c>
      <c r="R70" s="15">
        <v>0</v>
      </c>
      <c r="S70" s="15">
        <v>0</v>
      </c>
    </row>
    <row r="71" spans="1:19" ht="47.25" x14ac:dyDescent="0.25">
      <c r="A71" s="28"/>
      <c r="B71" s="13" t="s">
        <v>51</v>
      </c>
      <c r="C71" s="17">
        <v>98.4</v>
      </c>
      <c r="D71" s="15">
        <v>0</v>
      </c>
      <c r="E71" s="15">
        <v>0</v>
      </c>
      <c r="F71" s="15">
        <v>0</v>
      </c>
      <c r="G71" s="15">
        <v>0</v>
      </c>
      <c r="H71" s="15">
        <v>0</v>
      </c>
      <c r="I71" s="20">
        <v>98.4</v>
      </c>
      <c r="J71" s="24">
        <f t="shared" si="17"/>
        <v>98.4</v>
      </c>
      <c r="K71" s="24">
        <f t="shared" si="18"/>
        <v>4506916.8</v>
      </c>
      <c r="L71" s="15">
        <v>0</v>
      </c>
      <c r="M71" s="15">
        <v>0</v>
      </c>
      <c r="N71" s="15">
        <v>0</v>
      </c>
      <c r="O71" s="15">
        <v>0</v>
      </c>
      <c r="P71" s="20">
        <f t="shared" si="19"/>
        <v>98.4</v>
      </c>
      <c r="Q71" s="15">
        <f t="shared" si="3"/>
        <v>4506916.8</v>
      </c>
      <c r="R71" s="15">
        <v>0</v>
      </c>
      <c r="S71" s="15">
        <v>0</v>
      </c>
    </row>
    <row r="72" spans="1:19" ht="15.75" x14ac:dyDescent="0.25">
      <c r="A72" s="28"/>
      <c r="B72" s="14" t="s">
        <v>42</v>
      </c>
      <c r="C72" s="17">
        <v>493.4</v>
      </c>
      <c r="D72" s="15">
        <v>0</v>
      </c>
      <c r="E72" s="15">
        <v>0</v>
      </c>
      <c r="F72" s="15">
        <v>0</v>
      </c>
      <c r="G72" s="15">
        <v>0</v>
      </c>
      <c r="H72" s="15">
        <v>0</v>
      </c>
      <c r="I72" s="17">
        <v>493.4</v>
      </c>
      <c r="J72" s="24">
        <f t="shared" si="17"/>
        <v>493.4</v>
      </c>
      <c r="K72" s="24">
        <f t="shared" si="18"/>
        <v>22598706.800000001</v>
      </c>
      <c r="L72" s="15">
        <v>0</v>
      </c>
      <c r="M72" s="15">
        <v>0</v>
      </c>
      <c r="N72" s="15">
        <v>0</v>
      </c>
      <c r="O72" s="15">
        <v>0</v>
      </c>
      <c r="P72" s="20">
        <f t="shared" si="19"/>
        <v>493.4</v>
      </c>
      <c r="Q72" s="15">
        <f t="shared" si="3"/>
        <v>22598706.800000001</v>
      </c>
      <c r="R72" s="15">
        <v>0</v>
      </c>
      <c r="S72" s="15">
        <v>0</v>
      </c>
    </row>
    <row r="73" spans="1:19" ht="15.75" x14ac:dyDescent="0.25">
      <c r="A73" s="28"/>
      <c r="B73" s="14" t="s">
        <v>28</v>
      </c>
      <c r="C73" s="17">
        <v>1930.3</v>
      </c>
      <c r="D73" s="15">
        <v>0</v>
      </c>
      <c r="E73" s="15">
        <v>0</v>
      </c>
      <c r="F73" s="15">
        <v>0</v>
      </c>
      <c r="G73" s="15">
        <v>0</v>
      </c>
      <c r="H73" s="15">
        <v>0</v>
      </c>
      <c r="I73" s="17">
        <v>1930.3</v>
      </c>
      <c r="J73" s="24">
        <f t="shared" si="17"/>
        <v>1930.3</v>
      </c>
      <c r="K73" s="24">
        <f t="shared" si="18"/>
        <v>88411600.599999994</v>
      </c>
      <c r="L73" s="15">
        <v>0</v>
      </c>
      <c r="M73" s="15">
        <v>0</v>
      </c>
      <c r="N73" s="15">
        <v>0</v>
      </c>
      <c r="O73" s="15">
        <v>0</v>
      </c>
      <c r="P73" s="20">
        <f t="shared" si="19"/>
        <v>1930.3</v>
      </c>
      <c r="Q73" s="15">
        <f t="shared" si="3"/>
        <v>88411600.599999994</v>
      </c>
      <c r="R73" s="15">
        <v>0</v>
      </c>
      <c r="S73" s="15">
        <v>0</v>
      </c>
    </row>
    <row r="74" spans="1:19" x14ac:dyDescent="0.25">
      <c r="A74" s="19"/>
    </row>
  </sheetData>
  <mergeCells count="19">
    <mergeCell ref="O3:S11"/>
    <mergeCell ref="L20:S20"/>
    <mergeCell ref="E21:F22"/>
    <mergeCell ref="G21:G22"/>
    <mergeCell ref="A15:S17"/>
    <mergeCell ref="C19:C23"/>
    <mergeCell ref="A19:A24"/>
    <mergeCell ref="B19:B24"/>
    <mergeCell ref="H21:H22"/>
    <mergeCell ref="L21:M22"/>
    <mergeCell ref="N21:Q21"/>
    <mergeCell ref="R21:S22"/>
    <mergeCell ref="N22:O22"/>
    <mergeCell ref="P22:Q22"/>
    <mergeCell ref="D19:H19"/>
    <mergeCell ref="I19:S19"/>
    <mergeCell ref="D20:D22"/>
    <mergeCell ref="E20:H20"/>
    <mergeCell ref="I20:K22"/>
  </mergeCells>
  <pageMargins left="0.7" right="0.7" top="0.75" bottom="0.75" header="0.3" footer="0.3"/>
  <pageSetup paperSize="9" scale="53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2019-03-13T04:42:07Z</dcterms:modified>
</cp:coreProperties>
</file>