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870" windowWidth="13380" windowHeight="2940"/>
  </bookViews>
  <sheets>
    <sheet name="Сводные фин затраты" sheetId="2" r:id="rId1"/>
  </sheets>
  <definedNames>
    <definedName name="_xlnm.Print_Titles" localSheetId="0">'Сводные фин затраты'!$5:$8</definedName>
    <definedName name="_xlnm.Print_Area" localSheetId="0">'Сводные фин затраты'!$A$1:$N$230</definedName>
  </definedNames>
  <calcPr calcId="145621"/>
</workbook>
</file>

<file path=xl/calcChain.xml><?xml version="1.0" encoding="utf-8"?>
<calcChain xmlns="http://schemas.openxmlformats.org/spreadsheetml/2006/main">
  <c r="B202" i="2" l="1"/>
  <c r="C202" i="2"/>
  <c r="D202" i="2"/>
  <c r="E202" i="2"/>
  <c r="F202" i="2"/>
  <c r="G202" i="2"/>
  <c r="I202" i="2"/>
  <c r="J202" i="2"/>
  <c r="K202" i="2"/>
  <c r="L202" i="2"/>
  <c r="M202" i="2"/>
  <c r="H202" i="2"/>
  <c r="I15" i="2" l="1"/>
  <c r="H15" i="2"/>
  <c r="J15" i="2"/>
  <c r="K15" i="2"/>
  <c r="L15" i="2"/>
  <c r="M15" i="2"/>
  <c r="C225" i="2"/>
  <c r="D225" i="2"/>
  <c r="E225" i="2"/>
  <c r="F225" i="2"/>
  <c r="G225" i="2"/>
  <c r="H225" i="2"/>
  <c r="I225" i="2"/>
  <c r="J225" i="2"/>
  <c r="K225" i="2"/>
  <c r="L225" i="2"/>
  <c r="M225" i="2"/>
  <c r="C182" i="2"/>
  <c r="D182" i="2"/>
  <c r="B182" i="2" s="1"/>
  <c r="E182" i="2"/>
  <c r="F182" i="2"/>
  <c r="G182" i="2"/>
  <c r="H182" i="2"/>
  <c r="I182" i="2"/>
  <c r="J182" i="2"/>
  <c r="K182" i="2"/>
  <c r="L182" i="2"/>
  <c r="M182" i="2"/>
  <c r="B188" i="2"/>
  <c r="B194" i="2"/>
  <c r="B200" i="2"/>
  <c r="D153" i="2"/>
  <c r="E153" i="2"/>
  <c r="F153" i="2"/>
  <c r="G153" i="2"/>
  <c r="H153" i="2"/>
  <c r="I153" i="2"/>
  <c r="J153" i="2"/>
  <c r="K153" i="2"/>
  <c r="L153" i="2"/>
  <c r="M153" i="2"/>
  <c r="D154" i="2"/>
  <c r="E154" i="2"/>
  <c r="F154" i="2"/>
  <c r="G154" i="2"/>
  <c r="H154" i="2"/>
  <c r="I154" i="2"/>
  <c r="J154" i="2"/>
  <c r="K154" i="2"/>
  <c r="L154" i="2"/>
  <c r="M154" i="2"/>
  <c r="D155" i="2"/>
  <c r="E155" i="2"/>
  <c r="F155" i="2"/>
  <c r="G155" i="2"/>
  <c r="H155" i="2"/>
  <c r="I155" i="2"/>
  <c r="J155" i="2"/>
  <c r="K155" i="2"/>
  <c r="L155" i="2"/>
  <c r="M155" i="2"/>
  <c r="D156" i="2"/>
  <c r="E156" i="2"/>
  <c r="F156" i="2"/>
  <c r="G156" i="2"/>
  <c r="H156" i="2"/>
  <c r="I156" i="2"/>
  <c r="J156" i="2"/>
  <c r="K156" i="2"/>
  <c r="L156" i="2"/>
  <c r="M156" i="2"/>
  <c r="D157" i="2"/>
  <c r="E157" i="2"/>
  <c r="F157" i="2"/>
  <c r="G157" i="2"/>
  <c r="H157" i="2"/>
  <c r="I157" i="2"/>
  <c r="J157" i="2"/>
  <c r="K157" i="2"/>
  <c r="L157" i="2"/>
  <c r="M157" i="2"/>
  <c r="C153" i="2"/>
  <c r="B153" i="2" s="1"/>
  <c r="C154" i="2"/>
  <c r="C155" i="2"/>
  <c r="C156" i="2"/>
  <c r="C157" i="2"/>
  <c r="B157" i="2" s="1"/>
  <c r="B175" i="2"/>
  <c r="B169" i="2"/>
  <c r="C158" i="2"/>
  <c r="D158" i="2"/>
  <c r="E158" i="2"/>
  <c r="F158" i="2"/>
  <c r="G158" i="2"/>
  <c r="H158" i="2"/>
  <c r="I158" i="2"/>
  <c r="J158" i="2"/>
  <c r="K158" i="2"/>
  <c r="L158" i="2"/>
  <c r="M158" i="2"/>
  <c r="B163" i="2"/>
  <c r="B150" i="2"/>
  <c r="D107" i="2"/>
  <c r="E107" i="2"/>
  <c r="F107" i="2"/>
  <c r="G107" i="2"/>
  <c r="H107" i="2"/>
  <c r="I107" i="2"/>
  <c r="J107" i="2"/>
  <c r="K107" i="2"/>
  <c r="L107" i="2"/>
  <c r="M107" i="2"/>
  <c r="C103" i="2"/>
  <c r="C104" i="2"/>
  <c r="C105" i="2"/>
  <c r="C106" i="2"/>
  <c r="C107" i="2"/>
  <c r="B107" i="2" s="1"/>
  <c r="C120" i="2"/>
  <c r="D120" i="2"/>
  <c r="E120" i="2"/>
  <c r="F120" i="2"/>
  <c r="G120" i="2"/>
  <c r="H120" i="2"/>
  <c r="I120" i="2"/>
  <c r="J120" i="2"/>
  <c r="K120" i="2"/>
  <c r="L120" i="2"/>
  <c r="M120" i="2"/>
  <c r="B125" i="2"/>
  <c r="C114" i="2"/>
  <c r="D114" i="2"/>
  <c r="E114" i="2"/>
  <c r="F114" i="2"/>
  <c r="G114" i="2"/>
  <c r="H114" i="2"/>
  <c r="I114" i="2"/>
  <c r="J114" i="2"/>
  <c r="K114" i="2"/>
  <c r="L114" i="2"/>
  <c r="M114" i="2"/>
  <c r="B119" i="2"/>
  <c r="C108" i="2"/>
  <c r="D108" i="2"/>
  <c r="E108" i="2"/>
  <c r="F108" i="2"/>
  <c r="G108" i="2"/>
  <c r="H108" i="2"/>
  <c r="I108" i="2"/>
  <c r="J108" i="2"/>
  <c r="K108" i="2"/>
  <c r="L108" i="2"/>
  <c r="M108" i="2"/>
  <c r="B113" i="2"/>
  <c r="C82" i="2"/>
  <c r="D82" i="2"/>
  <c r="E82" i="2"/>
  <c r="F82" i="2"/>
  <c r="G82" i="2"/>
  <c r="H82" i="2"/>
  <c r="I82" i="2"/>
  <c r="J82" i="2"/>
  <c r="K82" i="2"/>
  <c r="L82" i="2"/>
  <c r="M82" i="2"/>
  <c r="B100" i="2"/>
  <c r="C89" i="2"/>
  <c r="D89" i="2"/>
  <c r="E89" i="2"/>
  <c r="F89" i="2"/>
  <c r="G89" i="2"/>
  <c r="H89" i="2"/>
  <c r="I89" i="2"/>
  <c r="J89" i="2"/>
  <c r="K89" i="2"/>
  <c r="L89" i="2"/>
  <c r="M89" i="2"/>
  <c r="B94" i="2"/>
  <c r="C83" i="2"/>
  <c r="D83" i="2"/>
  <c r="E83" i="2"/>
  <c r="F83" i="2"/>
  <c r="G83" i="2"/>
  <c r="H83" i="2"/>
  <c r="I83" i="2"/>
  <c r="J83" i="2"/>
  <c r="K83" i="2"/>
  <c r="L83" i="2"/>
  <c r="M83" i="2"/>
  <c r="B88" i="2"/>
  <c r="C15" i="2"/>
  <c r="D15" i="2"/>
  <c r="E15" i="2"/>
  <c r="F15" i="2"/>
  <c r="G15" i="2"/>
  <c r="B33" i="2"/>
  <c r="B27" i="2"/>
  <c r="C16" i="2"/>
  <c r="D16" i="2"/>
  <c r="E16" i="2"/>
  <c r="F16" i="2"/>
  <c r="G16" i="2"/>
  <c r="H16" i="2"/>
  <c r="I16" i="2"/>
  <c r="J16" i="2"/>
  <c r="K16" i="2"/>
  <c r="L16" i="2"/>
  <c r="M16" i="2"/>
  <c r="B21" i="2"/>
  <c r="B225" i="2" l="1"/>
  <c r="B82" i="2"/>
  <c r="B15" i="2"/>
  <c r="K129" i="2"/>
  <c r="L129" i="2"/>
  <c r="M129" i="2"/>
  <c r="C209" i="2" l="1"/>
  <c r="D209" i="2"/>
  <c r="E209" i="2"/>
  <c r="F209" i="2"/>
  <c r="G209" i="2"/>
  <c r="H209" i="2"/>
  <c r="I209" i="2"/>
  <c r="J209" i="2"/>
  <c r="K209" i="2"/>
  <c r="L209" i="2"/>
  <c r="M209" i="2"/>
  <c r="D210" i="2"/>
  <c r="E210" i="2"/>
  <c r="F210" i="2"/>
  <c r="G210" i="2"/>
  <c r="H210" i="2"/>
  <c r="I210" i="2"/>
  <c r="J210" i="2"/>
  <c r="K210" i="2"/>
  <c r="L210" i="2"/>
  <c r="M210" i="2"/>
  <c r="D211" i="2"/>
  <c r="E211" i="2"/>
  <c r="F211" i="2"/>
  <c r="G211" i="2"/>
  <c r="H211" i="2"/>
  <c r="I211" i="2"/>
  <c r="J211" i="2"/>
  <c r="K211" i="2"/>
  <c r="L211" i="2"/>
  <c r="M211" i="2"/>
  <c r="D212" i="2"/>
  <c r="E212" i="2"/>
  <c r="F212" i="2"/>
  <c r="G212" i="2"/>
  <c r="H212" i="2"/>
  <c r="I212" i="2"/>
  <c r="J212" i="2"/>
  <c r="K212" i="2"/>
  <c r="L212" i="2"/>
  <c r="M212" i="2"/>
  <c r="D221" i="2"/>
  <c r="E221" i="2"/>
  <c r="F221" i="2"/>
  <c r="G221" i="2"/>
  <c r="H221" i="2"/>
  <c r="I221" i="2"/>
  <c r="J221" i="2"/>
  <c r="K221" i="2"/>
  <c r="L221" i="2"/>
  <c r="M221" i="2"/>
  <c r="D222" i="2"/>
  <c r="E222" i="2"/>
  <c r="F222" i="2"/>
  <c r="G222" i="2"/>
  <c r="H222" i="2"/>
  <c r="I222" i="2"/>
  <c r="J222" i="2"/>
  <c r="K222" i="2"/>
  <c r="L222" i="2"/>
  <c r="M222" i="2"/>
  <c r="D223" i="2"/>
  <c r="F223" i="2"/>
  <c r="G223" i="2"/>
  <c r="G205" i="2" s="1"/>
  <c r="H223" i="2"/>
  <c r="I223" i="2"/>
  <c r="J223" i="2"/>
  <c r="K223" i="2"/>
  <c r="L223" i="2"/>
  <c r="M223" i="2"/>
  <c r="D224" i="2"/>
  <c r="E224" i="2"/>
  <c r="E206" i="2" s="1"/>
  <c r="F224" i="2"/>
  <c r="G224" i="2"/>
  <c r="G206" i="2" s="1"/>
  <c r="H224" i="2"/>
  <c r="I224" i="2"/>
  <c r="I206" i="2" s="1"/>
  <c r="J224" i="2"/>
  <c r="J206" i="2" s="1"/>
  <c r="K224" i="2"/>
  <c r="K206" i="2" s="1"/>
  <c r="L224" i="2"/>
  <c r="M224" i="2"/>
  <c r="M206" i="2" s="1"/>
  <c r="D203" i="2"/>
  <c r="E203" i="2"/>
  <c r="G203" i="2"/>
  <c r="H203" i="2"/>
  <c r="I203" i="2"/>
  <c r="M203" i="2"/>
  <c r="E204" i="2"/>
  <c r="F204" i="2"/>
  <c r="G204" i="2"/>
  <c r="I204" i="2"/>
  <c r="J204" i="2"/>
  <c r="M204" i="2"/>
  <c r="D205" i="2"/>
  <c r="H205" i="2"/>
  <c r="I205" i="2"/>
  <c r="M205" i="2"/>
  <c r="F206" i="2"/>
  <c r="D206" i="2" l="1"/>
  <c r="J205" i="2"/>
  <c r="F205" i="2"/>
  <c r="H204" i="2"/>
  <c r="F203" i="2"/>
  <c r="J203" i="2"/>
  <c r="D204" i="2"/>
  <c r="L206" i="2"/>
  <c r="H206" i="2"/>
  <c r="J220" i="2"/>
  <c r="F220" i="2"/>
  <c r="J208" i="2"/>
  <c r="F208" i="2"/>
  <c r="M220" i="2"/>
  <c r="I220" i="2"/>
  <c r="I208" i="2"/>
  <c r="E208" i="2"/>
  <c r="D220" i="2"/>
  <c r="H208" i="2"/>
  <c r="D208" i="2"/>
  <c r="G220" i="2"/>
  <c r="G208" i="2"/>
  <c r="L203" i="2"/>
  <c r="K203" i="2"/>
  <c r="K204" i="2"/>
  <c r="L205" i="2"/>
  <c r="K205" i="2"/>
  <c r="M208" i="2"/>
  <c r="H220" i="2"/>
  <c r="L208" i="2"/>
  <c r="L204" i="2"/>
  <c r="K208" i="2"/>
  <c r="L220" i="2"/>
  <c r="K220" i="2"/>
  <c r="H145" i="2" l="1"/>
  <c r="G12" i="2" l="1"/>
  <c r="M133" i="2" l="1"/>
  <c r="L133" i="2"/>
  <c r="K133" i="2"/>
  <c r="J133" i="2"/>
  <c r="J128" i="2"/>
  <c r="K128" i="2"/>
  <c r="L128" i="2"/>
  <c r="M128" i="2"/>
  <c r="J129" i="2"/>
  <c r="J130" i="2" l="1"/>
  <c r="K130" i="2"/>
  <c r="L130" i="2"/>
  <c r="M130" i="2"/>
  <c r="I130" i="2"/>
  <c r="I129" i="2"/>
  <c r="J79" i="2"/>
  <c r="K79" i="2"/>
  <c r="L79" i="2"/>
  <c r="M79" i="2"/>
  <c r="G130" i="2" l="1"/>
  <c r="G128" i="2"/>
  <c r="F130" i="2" l="1"/>
  <c r="I79" i="2" l="1"/>
  <c r="B134" i="2" l="1"/>
  <c r="F11" i="2"/>
  <c r="F12" i="2"/>
  <c r="F13" i="2"/>
  <c r="E128" i="2" l="1"/>
  <c r="E31" i="2" l="1"/>
  <c r="E223" i="2" s="1"/>
  <c r="E205" i="2" l="1"/>
  <c r="E220" i="2"/>
  <c r="E11" i="2"/>
  <c r="E12" i="2"/>
  <c r="E13" i="2"/>
  <c r="M218" i="2" l="1"/>
  <c r="M217" i="2"/>
  <c r="M216" i="2"/>
  <c r="M215" i="2"/>
  <c r="L218" i="2"/>
  <c r="L217" i="2"/>
  <c r="L216" i="2"/>
  <c r="L215" i="2"/>
  <c r="K218" i="2"/>
  <c r="K217" i="2"/>
  <c r="K216" i="2"/>
  <c r="K215" i="2"/>
  <c r="J218" i="2"/>
  <c r="J217" i="2"/>
  <c r="J216" i="2"/>
  <c r="J215" i="2"/>
  <c r="M195" i="2"/>
  <c r="M189" i="2"/>
  <c r="M183" i="2"/>
  <c r="M181" i="2"/>
  <c r="M180" i="2"/>
  <c r="M179" i="2"/>
  <c r="M178" i="2"/>
  <c r="L195" i="2"/>
  <c r="L189" i="2"/>
  <c r="L183" i="2"/>
  <c r="L181" i="2"/>
  <c r="L180" i="2"/>
  <c r="L179" i="2"/>
  <c r="L178" i="2"/>
  <c r="K195" i="2"/>
  <c r="K189" i="2"/>
  <c r="K183" i="2"/>
  <c r="K181" i="2"/>
  <c r="K180" i="2"/>
  <c r="K179" i="2"/>
  <c r="K178" i="2"/>
  <c r="J195" i="2"/>
  <c r="J189" i="2"/>
  <c r="J183" i="2"/>
  <c r="J181" i="2"/>
  <c r="J180" i="2"/>
  <c r="J179" i="2"/>
  <c r="J178" i="2"/>
  <c r="M170" i="2"/>
  <c r="M164" i="2"/>
  <c r="L170" i="2"/>
  <c r="L164" i="2"/>
  <c r="K170" i="2"/>
  <c r="K164" i="2"/>
  <c r="J170" i="2"/>
  <c r="J164" i="2"/>
  <c r="M145" i="2"/>
  <c r="M139" i="2"/>
  <c r="M131" i="2"/>
  <c r="M127" i="2" s="1"/>
  <c r="L145" i="2"/>
  <c r="L139" i="2"/>
  <c r="L131" i="2"/>
  <c r="L127" i="2" s="1"/>
  <c r="K145" i="2"/>
  <c r="K139" i="2"/>
  <c r="K131" i="2"/>
  <c r="K127" i="2" s="1"/>
  <c r="J145" i="2"/>
  <c r="J139" i="2"/>
  <c r="J131" i="2"/>
  <c r="J127" i="2" s="1"/>
  <c r="M106" i="2"/>
  <c r="M105" i="2"/>
  <c r="M104" i="2"/>
  <c r="M103" i="2"/>
  <c r="L106" i="2"/>
  <c r="L105" i="2"/>
  <c r="L104" i="2"/>
  <c r="L103" i="2"/>
  <c r="K106" i="2"/>
  <c r="K105" i="2"/>
  <c r="K104" i="2"/>
  <c r="K103" i="2"/>
  <c r="J106" i="2"/>
  <c r="J105" i="2"/>
  <c r="J104" i="2"/>
  <c r="J103" i="2"/>
  <c r="M95" i="2"/>
  <c r="M81" i="2"/>
  <c r="M80" i="2"/>
  <c r="M78" i="2"/>
  <c r="L95" i="2"/>
  <c r="L81" i="2"/>
  <c r="L80" i="2"/>
  <c r="L78" i="2"/>
  <c r="K95" i="2"/>
  <c r="K81" i="2"/>
  <c r="K80" i="2"/>
  <c r="K78" i="2"/>
  <c r="J95" i="2"/>
  <c r="J81" i="2"/>
  <c r="J80" i="2"/>
  <c r="J78" i="2"/>
  <c r="M71" i="2"/>
  <c r="M66" i="2"/>
  <c r="M61" i="2"/>
  <c r="M60" i="2"/>
  <c r="M59" i="2"/>
  <c r="M58" i="2"/>
  <c r="M57" i="2"/>
  <c r="L71" i="2"/>
  <c r="L66" i="2"/>
  <c r="L61" i="2"/>
  <c r="L60" i="2"/>
  <c r="L59" i="2"/>
  <c r="L58" i="2"/>
  <c r="L57" i="2"/>
  <c r="K71" i="2"/>
  <c r="K66" i="2"/>
  <c r="K61" i="2"/>
  <c r="K60" i="2"/>
  <c r="K59" i="2"/>
  <c r="K58" i="2"/>
  <c r="K57" i="2"/>
  <c r="J71" i="2"/>
  <c r="J66" i="2"/>
  <c r="J61" i="2"/>
  <c r="J60" i="2"/>
  <c r="J59" i="2"/>
  <c r="J58" i="2"/>
  <c r="J57" i="2"/>
  <c r="B199" i="2"/>
  <c r="B198" i="2"/>
  <c r="B197" i="2"/>
  <c r="B196" i="2"/>
  <c r="B193" i="2"/>
  <c r="B192" i="2"/>
  <c r="B191" i="2"/>
  <c r="B190" i="2"/>
  <c r="B187" i="2"/>
  <c r="B186" i="2"/>
  <c r="B185" i="2"/>
  <c r="B184" i="2"/>
  <c r="B174" i="2"/>
  <c r="B173" i="2"/>
  <c r="B172" i="2"/>
  <c r="B171" i="2"/>
  <c r="B168" i="2"/>
  <c r="B167" i="2"/>
  <c r="B166" i="2"/>
  <c r="B165" i="2"/>
  <c r="B162" i="2"/>
  <c r="B161" i="2"/>
  <c r="B160" i="2"/>
  <c r="B159" i="2"/>
  <c r="B149" i="2"/>
  <c r="B148" i="2"/>
  <c r="B147" i="2"/>
  <c r="B146" i="2"/>
  <c r="B143" i="2"/>
  <c r="B142" i="2"/>
  <c r="B141" i="2"/>
  <c r="B140" i="2"/>
  <c r="B137" i="2"/>
  <c r="B136" i="2"/>
  <c r="B135" i="2"/>
  <c r="B124" i="2"/>
  <c r="B123" i="2"/>
  <c r="B122" i="2"/>
  <c r="B121" i="2"/>
  <c r="B118" i="2"/>
  <c r="B117" i="2"/>
  <c r="B116" i="2"/>
  <c r="B115" i="2"/>
  <c r="B112" i="2"/>
  <c r="B111" i="2"/>
  <c r="B110" i="2"/>
  <c r="B109" i="2"/>
  <c r="B99" i="2"/>
  <c r="B98" i="2"/>
  <c r="B97" i="2"/>
  <c r="B96" i="2"/>
  <c r="B95" i="2" s="1"/>
  <c r="B93" i="2"/>
  <c r="B92" i="2"/>
  <c r="B91" i="2"/>
  <c r="B90" i="2"/>
  <c r="B87" i="2"/>
  <c r="B86" i="2"/>
  <c r="B85" i="2"/>
  <c r="B84" i="2"/>
  <c r="B75" i="2"/>
  <c r="B74" i="2"/>
  <c r="B73" i="2"/>
  <c r="B72" i="2"/>
  <c r="B70" i="2"/>
  <c r="B69" i="2"/>
  <c r="B68" i="2"/>
  <c r="B67" i="2"/>
  <c r="B65" i="2"/>
  <c r="B64" i="2"/>
  <c r="B63" i="2"/>
  <c r="B62" i="2"/>
  <c r="B52" i="2"/>
  <c r="B54" i="2"/>
  <c r="B53" i="2"/>
  <c r="B51" i="2"/>
  <c r="B49" i="2"/>
  <c r="B48" i="2"/>
  <c r="B47" i="2"/>
  <c r="B46" i="2"/>
  <c r="B44" i="2"/>
  <c r="B43" i="2"/>
  <c r="B42" i="2"/>
  <c r="B41" i="2"/>
  <c r="M50" i="2"/>
  <c r="M219" i="2" s="1"/>
  <c r="M45" i="2"/>
  <c r="M213" i="2" s="1"/>
  <c r="M207" i="2" s="1"/>
  <c r="M40" i="2"/>
  <c r="M39" i="2"/>
  <c r="M38" i="2"/>
  <c r="M37" i="2"/>
  <c r="M36" i="2"/>
  <c r="L50" i="2"/>
  <c r="L219" i="2" s="1"/>
  <c r="L45" i="2"/>
  <c r="L213" i="2" s="1"/>
  <c r="L207" i="2" s="1"/>
  <c r="L40" i="2"/>
  <c r="L39" i="2"/>
  <c r="L38" i="2"/>
  <c r="L37" i="2"/>
  <c r="L36" i="2"/>
  <c r="K50" i="2"/>
  <c r="K219" i="2" s="1"/>
  <c r="K45" i="2"/>
  <c r="K213" i="2" s="1"/>
  <c r="K207" i="2" s="1"/>
  <c r="K40" i="2"/>
  <c r="K39" i="2"/>
  <c r="K38" i="2"/>
  <c r="K37" i="2"/>
  <c r="K36" i="2"/>
  <c r="J50" i="2"/>
  <c r="J219" i="2" s="1"/>
  <c r="J45" i="2"/>
  <c r="J213" i="2" s="1"/>
  <c r="J207" i="2" s="1"/>
  <c r="J40" i="2"/>
  <c r="J39" i="2"/>
  <c r="J38" i="2"/>
  <c r="J37" i="2"/>
  <c r="J36" i="2"/>
  <c r="B32" i="2"/>
  <c r="B30" i="2"/>
  <c r="B31" i="2"/>
  <c r="B29" i="2"/>
  <c r="B20" i="2"/>
  <c r="B18" i="2"/>
  <c r="B19" i="2"/>
  <c r="B17" i="2"/>
  <c r="B23" i="2"/>
  <c r="B24" i="2"/>
  <c r="B25" i="2"/>
  <c r="B26" i="2"/>
  <c r="M28" i="2"/>
  <c r="M22" i="2"/>
  <c r="M14" i="2"/>
  <c r="M13" i="2"/>
  <c r="M12" i="2"/>
  <c r="M11" i="2"/>
  <c r="L28" i="2"/>
  <c r="L22" i="2"/>
  <c r="L14" i="2"/>
  <c r="L13" i="2"/>
  <c r="L12" i="2"/>
  <c r="L11" i="2"/>
  <c r="K28" i="2"/>
  <c r="K22" i="2"/>
  <c r="K14" i="2"/>
  <c r="K13" i="2"/>
  <c r="K12" i="2"/>
  <c r="K11" i="2"/>
  <c r="J28" i="2"/>
  <c r="J22" i="2"/>
  <c r="J14" i="2"/>
  <c r="J13" i="2"/>
  <c r="J12" i="2"/>
  <c r="J11" i="2"/>
  <c r="I218" i="2"/>
  <c r="I217" i="2"/>
  <c r="I216" i="2"/>
  <c r="I215" i="2"/>
  <c r="I195" i="2"/>
  <c r="I189" i="2"/>
  <c r="I183" i="2"/>
  <c r="I181" i="2"/>
  <c r="I180" i="2"/>
  <c r="I179" i="2"/>
  <c r="I178" i="2"/>
  <c r="I170" i="2"/>
  <c r="I164" i="2"/>
  <c r="I145" i="2"/>
  <c r="I139" i="2"/>
  <c r="I133" i="2"/>
  <c r="I131" i="2"/>
  <c r="I128" i="2"/>
  <c r="I106" i="2"/>
  <c r="I105" i="2"/>
  <c r="I104" i="2"/>
  <c r="I103" i="2"/>
  <c r="I95" i="2"/>
  <c r="I81" i="2"/>
  <c r="I77" i="2" s="1"/>
  <c r="I80" i="2"/>
  <c r="I78" i="2"/>
  <c r="I71" i="2"/>
  <c r="I66" i="2"/>
  <c r="I61" i="2"/>
  <c r="I60" i="2"/>
  <c r="I59" i="2"/>
  <c r="I58" i="2"/>
  <c r="I57" i="2"/>
  <c r="I50" i="2"/>
  <c r="I45" i="2"/>
  <c r="I40" i="2"/>
  <c r="I39" i="2"/>
  <c r="I38" i="2"/>
  <c r="I37" i="2"/>
  <c r="I36" i="2"/>
  <c r="I28" i="2"/>
  <c r="I22" i="2"/>
  <c r="I14" i="2"/>
  <c r="I13" i="2"/>
  <c r="I12" i="2"/>
  <c r="I11" i="2"/>
  <c r="J10" i="2" l="1"/>
  <c r="L10" i="2"/>
  <c r="B120" i="2"/>
  <c r="I213" i="2"/>
  <c r="I207" i="2" s="1"/>
  <c r="K10" i="2"/>
  <c r="M10" i="2"/>
  <c r="B83" i="2"/>
  <c r="B108" i="2"/>
  <c r="J77" i="2"/>
  <c r="K77" i="2"/>
  <c r="L77" i="2"/>
  <c r="M77" i="2"/>
  <c r="I10" i="2"/>
  <c r="I219" i="2"/>
  <c r="B158" i="2"/>
  <c r="B114" i="2"/>
  <c r="B89" i="2"/>
  <c r="B16" i="2"/>
  <c r="K56" i="2"/>
  <c r="I102" i="2"/>
  <c r="M102" i="2"/>
  <c r="L152" i="2"/>
  <c r="L177" i="2"/>
  <c r="J56" i="2"/>
  <c r="I152" i="2"/>
  <c r="B50" i="2"/>
  <c r="B164" i="2"/>
  <c r="B189" i="2"/>
  <c r="L56" i="2"/>
  <c r="M152" i="2"/>
  <c r="M214" i="2"/>
  <c r="J152" i="2"/>
  <c r="J177" i="2"/>
  <c r="J214" i="2"/>
  <c r="I127" i="2"/>
  <c r="J102" i="2"/>
  <c r="I214" i="2"/>
  <c r="B40" i="2"/>
  <c r="B45" i="2"/>
  <c r="K214" i="2"/>
  <c r="I56" i="2"/>
  <c r="K102" i="2"/>
  <c r="K177" i="2"/>
  <c r="L214" i="2"/>
  <c r="I35" i="2"/>
  <c r="I177" i="2"/>
  <c r="K35" i="2"/>
  <c r="M35" i="2"/>
  <c r="B139" i="2"/>
  <c r="M56" i="2"/>
  <c r="L102" i="2"/>
  <c r="K152" i="2"/>
  <c r="M177" i="2"/>
  <c r="B22" i="2"/>
  <c r="J35" i="2"/>
  <c r="L35" i="2"/>
  <c r="B66" i="2"/>
  <c r="B71" i="2"/>
  <c r="B195" i="2"/>
  <c r="B183" i="2"/>
  <c r="B170" i="2"/>
  <c r="B133" i="2"/>
  <c r="B145" i="2"/>
  <c r="B61" i="2"/>
  <c r="E14" i="2" l="1"/>
  <c r="E10" i="2" s="1"/>
  <c r="D11" i="2"/>
  <c r="H12" i="2" l="1"/>
  <c r="G13" i="2"/>
  <c r="H13" i="2"/>
  <c r="D12" i="2" l="1"/>
  <c r="D129" i="2" l="1"/>
  <c r="E129" i="2"/>
  <c r="G129" i="2"/>
  <c r="H129" i="2"/>
  <c r="C224" i="2" l="1"/>
  <c r="C223" i="2"/>
  <c r="C222" i="2"/>
  <c r="C221" i="2"/>
  <c r="C203" i="2" s="1"/>
  <c r="H218" i="2"/>
  <c r="G218" i="2"/>
  <c r="F218" i="2"/>
  <c r="E218" i="2"/>
  <c r="D218" i="2"/>
  <c r="C218" i="2"/>
  <c r="H217" i="2"/>
  <c r="G217" i="2"/>
  <c r="F217" i="2"/>
  <c r="E217" i="2"/>
  <c r="D217" i="2"/>
  <c r="C217" i="2"/>
  <c r="H216" i="2"/>
  <c r="G216" i="2"/>
  <c r="F216" i="2"/>
  <c r="E216" i="2"/>
  <c r="D216" i="2"/>
  <c r="C216" i="2"/>
  <c r="H215" i="2"/>
  <c r="G215" i="2"/>
  <c r="F215" i="2"/>
  <c r="E215" i="2"/>
  <c r="D215" i="2"/>
  <c r="C215" i="2"/>
  <c r="C212" i="2"/>
  <c r="C211" i="2"/>
  <c r="C210" i="2"/>
  <c r="C204" i="2" s="1"/>
  <c r="H195" i="2"/>
  <c r="G195" i="2"/>
  <c r="F195" i="2"/>
  <c r="E195" i="2"/>
  <c r="D195" i="2"/>
  <c r="C195" i="2"/>
  <c r="H189" i="2"/>
  <c r="G189" i="2"/>
  <c r="F189" i="2"/>
  <c r="E189" i="2"/>
  <c r="D189" i="2"/>
  <c r="C189" i="2"/>
  <c r="H183" i="2"/>
  <c r="G183" i="2"/>
  <c r="F183" i="2"/>
  <c r="E183" i="2"/>
  <c r="D183" i="2"/>
  <c r="C183" i="2"/>
  <c r="H181" i="2"/>
  <c r="G181" i="2"/>
  <c r="F181" i="2"/>
  <c r="E181" i="2"/>
  <c r="D181" i="2"/>
  <c r="C181" i="2"/>
  <c r="H180" i="2"/>
  <c r="G180" i="2"/>
  <c r="F180" i="2"/>
  <c r="E180" i="2"/>
  <c r="D180" i="2"/>
  <c r="H179" i="2"/>
  <c r="G179" i="2"/>
  <c r="F179" i="2"/>
  <c r="E179" i="2"/>
  <c r="D179" i="2"/>
  <c r="C179" i="2"/>
  <c r="H178" i="2"/>
  <c r="G178" i="2"/>
  <c r="F178" i="2"/>
  <c r="E178" i="2"/>
  <c r="D178" i="2"/>
  <c r="C178" i="2"/>
  <c r="H170" i="2"/>
  <c r="G170" i="2"/>
  <c r="F170" i="2"/>
  <c r="E170" i="2"/>
  <c r="D170" i="2"/>
  <c r="C170" i="2"/>
  <c r="H164" i="2"/>
  <c r="G164" i="2"/>
  <c r="F164" i="2"/>
  <c r="E164" i="2"/>
  <c r="D164" i="2"/>
  <c r="C164" i="2"/>
  <c r="G145" i="2"/>
  <c r="F145" i="2"/>
  <c r="E145" i="2"/>
  <c r="D145" i="2"/>
  <c r="C145" i="2"/>
  <c r="H139" i="2"/>
  <c r="G139" i="2"/>
  <c r="F139" i="2"/>
  <c r="E139" i="2"/>
  <c r="D139" i="2"/>
  <c r="C139" i="2"/>
  <c r="D133" i="2"/>
  <c r="H133" i="2"/>
  <c r="G133" i="2"/>
  <c r="F133" i="2"/>
  <c r="E133" i="2"/>
  <c r="C133" i="2"/>
  <c r="H131" i="2"/>
  <c r="G131" i="2"/>
  <c r="F131" i="2"/>
  <c r="E131" i="2"/>
  <c r="D131" i="2"/>
  <c r="C131" i="2"/>
  <c r="H130" i="2"/>
  <c r="E130" i="2"/>
  <c r="D130" i="2"/>
  <c r="C130" i="2"/>
  <c r="C129" i="2"/>
  <c r="B129" i="2" s="1"/>
  <c r="H128" i="2"/>
  <c r="F128" i="2"/>
  <c r="C128" i="2"/>
  <c r="H106" i="2"/>
  <c r="G106" i="2"/>
  <c r="F106" i="2"/>
  <c r="E106" i="2"/>
  <c r="D106" i="2"/>
  <c r="H105" i="2"/>
  <c r="G105" i="2"/>
  <c r="F105" i="2"/>
  <c r="E105" i="2"/>
  <c r="D105" i="2"/>
  <c r="H104" i="2"/>
  <c r="G104" i="2"/>
  <c r="F104" i="2"/>
  <c r="E104" i="2"/>
  <c r="D104" i="2"/>
  <c r="H103" i="2"/>
  <c r="G103" i="2"/>
  <c r="F103" i="2"/>
  <c r="E103" i="2"/>
  <c r="D103" i="2"/>
  <c r="H95" i="2"/>
  <c r="G95" i="2"/>
  <c r="F95" i="2"/>
  <c r="E95" i="2"/>
  <c r="D95" i="2"/>
  <c r="C95" i="2"/>
  <c r="H81" i="2"/>
  <c r="G81" i="2"/>
  <c r="F81" i="2"/>
  <c r="E81" i="2"/>
  <c r="D81" i="2"/>
  <c r="C81" i="2"/>
  <c r="H80" i="2"/>
  <c r="G80" i="2"/>
  <c r="F80" i="2"/>
  <c r="E80" i="2"/>
  <c r="D80" i="2"/>
  <c r="C80" i="2"/>
  <c r="H79" i="2"/>
  <c r="G79" i="2"/>
  <c r="F79" i="2"/>
  <c r="E79" i="2"/>
  <c r="D79" i="2"/>
  <c r="C79" i="2"/>
  <c r="H78" i="2"/>
  <c r="H77" i="2" s="1"/>
  <c r="G78" i="2"/>
  <c r="F78" i="2"/>
  <c r="E78" i="2"/>
  <c r="E77" i="2" s="1"/>
  <c r="D78" i="2"/>
  <c r="D77" i="2" s="1"/>
  <c r="C78" i="2"/>
  <c r="H71" i="2"/>
  <c r="G71" i="2"/>
  <c r="F71" i="2"/>
  <c r="E71" i="2"/>
  <c r="D71" i="2"/>
  <c r="C71" i="2"/>
  <c r="H66" i="2"/>
  <c r="G66" i="2"/>
  <c r="F66" i="2"/>
  <c r="E66" i="2"/>
  <c r="D66" i="2"/>
  <c r="C66" i="2"/>
  <c r="H61" i="2"/>
  <c r="G61" i="2"/>
  <c r="F61" i="2"/>
  <c r="E61" i="2"/>
  <c r="D61" i="2"/>
  <c r="C61" i="2"/>
  <c r="H60" i="2"/>
  <c r="G60" i="2"/>
  <c r="F60" i="2"/>
  <c r="E60" i="2"/>
  <c r="D60" i="2"/>
  <c r="C60" i="2"/>
  <c r="H59" i="2"/>
  <c r="G59" i="2"/>
  <c r="F59" i="2"/>
  <c r="E59" i="2"/>
  <c r="D59" i="2"/>
  <c r="C59" i="2"/>
  <c r="H58" i="2"/>
  <c r="G58" i="2"/>
  <c r="F58" i="2"/>
  <c r="E58" i="2"/>
  <c r="D58" i="2"/>
  <c r="C58" i="2"/>
  <c r="H57" i="2"/>
  <c r="G57" i="2"/>
  <c r="F57" i="2"/>
  <c r="E57" i="2"/>
  <c r="D57" i="2"/>
  <c r="C57" i="2"/>
  <c r="H50" i="2"/>
  <c r="H219" i="2" s="1"/>
  <c r="G50" i="2"/>
  <c r="G219" i="2" s="1"/>
  <c r="F50" i="2"/>
  <c r="E50" i="2"/>
  <c r="E219" i="2" s="1"/>
  <c r="D50" i="2"/>
  <c r="D219" i="2" s="1"/>
  <c r="C50" i="2"/>
  <c r="C219" i="2" s="1"/>
  <c r="H45" i="2"/>
  <c r="G45" i="2"/>
  <c r="G213" i="2" s="1"/>
  <c r="G207" i="2" s="1"/>
  <c r="F45" i="2"/>
  <c r="F213" i="2" s="1"/>
  <c r="F207" i="2" s="1"/>
  <c r="E45" i="2"/>
  <c r="E213" i="2" s="1"/>
  <c r="E207" i="2" s="1"/>
  <c r="D45" i="2"/>
  <c r="C45" i="2"/>
  <c r="C213" i="2" s="1"/>
  <c r="H40" i="2"/>
  <c r="G40" i="2"/>
  <c r="F40" i="2"/>
  <c r="E40" i="2"/>
  <c r="D40" i="2"/>
  <c r="C40" i="2"/>
  <c r="H39" i="2"/>
  <c r="G39" i="2"/>
  <c r="F39" i="2"/>
  <c r="E39" i="2"/>
  <c r="D39" i="2"/>
  <c r="C39" i="2"/>
  <c r="H38" i="2"/>
  <c r="G38" i="2"/>
  <c r="F38" i="2"/>
  <c r="E38" i="2"/>
  <c r="D38" i="2"/>
  <c r="C38" i="2"/>
  <c r="H37" i="2"/>
  <c r="G37" i="2"/>
  <c r="F37" i="2"/>
  <c r="E37" i="2"/>
  <c r="D37" i="2"/>
  <c r="C37" i="2"/>
  <c r="H36" i="2"/>
  <c r="G36" i="2"/>
  <c r="F36" i="2"/>
  <c r="E36" i="2"/>
  <c r="D36" i="2"/>
  <c r="C36" i="2"/>
  <c r="H28" i="2"/>
  <c r="G28" i="2"/>
  <c r="F28" i="2"/>
  <c r="E28" i="2"/>
  <c r="D28" i="2"/>
  <c r="C28" i="2"/>
  <c r="H22" i="2"/>
  <c r="G22" i="2"/>
  <c r="F22" i="2"/>
  <c r="E22" i="2"/>
  <c r="D22" i="2"/>
  <c r="C22" i="2"/>
  <c r="H14" i="2"/>
  <c r="G14" i="2"/>
  <c r="F14" i="2"/>
  <c r="F10" i="2" s="1"/>
  <c r="D14" i="2"/>
  <c r="C14" i="2"/>
  <c r="D13" i="2"/>
  <c r="D10" i="2" s="1"/>
  <c r="C13" i="2"/>
  <c r="C12" i="2"/>
  <c r="B12" i="2" s="1"/>
  <c r="H11" i="2"/>
  <c r="H10" i="2" s="1"/>
  <c r="G11" i="2"/>
  <c r="G10" i="2" s="1"/>
  <c r="C11" i="2"/>
  <c r="C10" i="2" s="1"/>
  <c r="C207" i="2" l="1"/>
  <c r="D213" i="2"/>
  <c r="D207" i="2" s="1"/>
  <c r="H213" i="2"/>
  <c r="H207" i="2" s="1"/>
  <c r="F219" i="2"/>
  <c r="F77" i="2"/>
  <c r="B219" i="2"/>
  <c r="C77" i="2"/>
  <c r="G77" i="2"/>
  <c r="H35" i="2"/>
  <c r="H56" i="2"/>
  <c r="G214" i="2"/>
  <c r="D214" i="2"/>
  <c r="H214" i="2"/>
  <c r="C205" i="2"/>
  <c r="B215" i="2"/>
  <c r="B217" i="2"/>
  <c r="F35" i="2"/>
  <c r="G152" i="2"/>
  <c r="G177" i="2"/>
  <c r="B180" i="2"/>
  <c r="B221" i="2"/>
  <c r="B13" i="2"/>
  <c r="D102" i="2"/>
  <c r="G127" i="2"/>
  <c r="B78" i="2"/>
  <c r="B80" i="2"/>
  <c r="F214" i="2"/>
  <c r="B11" i="2"/>
  <c r="D56" i="2"/>
  <c r="B79" i="2"/>
  <c r="B81" i="2"/>
  <c r="B179" i="2"/>
  <c r="D35" i="2"/>
  <c r="F127" i="2"/>
  <c r="D152" i="2"/>
  <c r="H152" i="2"/>
  <c r="B131" i="2"/>
  <c r="E177" i="2"/>
  <c r="B216" i="2"/>
  <c r="B218" i="2"/>
  <c r="H102" i="2"/>
  <c r="C177" i="2"/>
  <c r="B178" i="2"/>
  <c r="B14" i="2"/>
  <c r="B103" i="2"/>
  <c r="B104" i="2"/>
  <c r="B105" i="2"/>
  <c r="B106" i="2"/>
  <c r="B154" i="2"/>
  <c r="B155" i="2"/>
  <c r="B156" i="2"/>
  <c r="F177" i="2"/>
  <c r="B181" i="2"/>
  <c r="B130" i="2"/>
  <c r="B36" i="2"/>
  <c r="B37" i="2"/>
  <c r="B38" i="2"/>
  <c r="B39" i="2"/>
  <c r="B57" i="2"/>
  <c r="B59" i="2"/>
  <c r="B60" i="2"/>
  <c r="B212" i="2"/>
  <c r="B223" i="2"/>
  <c r="B224" i="2"/>
  <c r="B58" i="2"/>
  <c r="C208" i="2"/>
  <c r="B210" i="2"/>
  <c r="B211" i="2"/>
  <c r="C220" i="2"/>
  <c r="B222" i="2"/>
  <c r="H127" i="2"/>
  <c r="F152" i="2"/>
  <c r="B205" i="2"/>
  <c r="C35" i="2"/>
  <c r="G35" i="2"/>
  <c r="F56" i="2"/>
  <c r="C56" i="2"/>
  <c r="G56" i="2"/>
  <c r="F102" i="2"/>
  <c r="C102" i="2"/>
  <c r="G102" i="2"/>
  <c r="C127" i="2"/>
  <c r="C152" i="2"/>
  <c r="E152" i="2"/>
  <c r="D177" i="2"/>
  <c r="H177" i="2"/>
  <c r="E214" i="2"/>
  <c r="E127" i="2"/>
  <c r="E56" i="2"/>
  <c r="E102" i="2"/>
  <c r="C214" i="2"/>
  <c r="B28" i="2"/>
  <c r="B209" i="2"/>
  <c r="E35" i="2"/>
  <c r="D128" i="2"/>
  <c r="B128" i="2" s="1"/>
  <c r="C206" i="2"/>
  <c r="B213" i="2" l="1"/>
  <c r="B207" i="2"/>
  <c r="B77" i="2"/>
  <c r="B10" i="2"/>
  <c r="B208" i="2"/>
  <c r="B214" i="2"/>
  <c r="B220" i="2"/>
  <c r="B127" i="2"/>
  <c r="B152" i="2"/>
  <c r="B102" i="2"/>
  <c r="B56" i="2"/>
  <c r="B177" i="2"/>
  <c r="B206" i="2"/>
  <c r="B35" i="2"/>
  <c r="B204" i="2"/>
  <c r="D127" i="2"/>
  <c r="B203" i="2" l="1"/>
</calcChain>
</file>

<file path=xl/sharedStrings.xml><?xml version="1.0" encoding="utf-8"?>
<sst xmlns="http://schemas.openxmlformats.org/spreadsheetml/2006/main" count="237" uniqueCount="38">
  <si>
    <t>Источники и направления расходов в разрезе государственных заказчиков программы (главных  распорядителей бюджетных средств)</t>
  </si>
  <si>
    <t>Финансовые затраты, тыс. руб.</t>
  </si>
  <si>
    <t>Примечание</t>
  </si>
  <si>
    <t>всего</t>
  </si>
  <si>
    <t>в том числе по годам</t>
  </si>
  <si>
    <t>2015 год</t>
  </si>
  <si>
    <t>2016 год</t>
  </si>
  <si>
    <t>2017 год</t>
  </si>
  <si>
    <t>2018 год</t>
  </si>
  <si>
    <t>федерального бюджета*</t>
  </si>
  <si>
    <t>областного бюджета</t>
  </si>
  <si>
    <t>местных бюджетов*</t>
  </si>
  <si>
    <t>внебюджетных источников*</t>
  </si>
  <si>
    <t xml:space="preserve">ВСЕГО ПО ПРОГРАММЕ:  </t>
  </si>
  <si>
    <t>Министерство труда, занятости и трудовых ресурсов Новосибирской области</t>
  </si>
  <si>
    <t>Министерство культуры Новосибирской области</t>
  </si>
  <si>
    <t>Министерство региональной политики Новосибирской области</t>
  </si>
  <si>
    <t>Департамент физической культуры и спорта Новосибирской области</t>
  </si>
  <si>
    <t>2019 год</t>
  </si>
  <si>
    <t>2020 год</t>
  </si>
  <si>
    <t>Министерство строительства Новосибирской области</t>
  </si>
  <si>
    <t>Министерство сельского хозяйства  Новосибирской области</t>
  </si>
  <si>
    <t>Министерство жилищно-коммунальтного хозяйства  и энергетики Новосибирской области</t>
  </si>
  <si>
    <t xml:space="preserve">Всего финансовых затрат, в том числе из: </t>
  </si>
  <si>
    <t>Капитальные вложения, в том числе из:</t>
  </si>
  <si>
    <t>НИОКР**,  в том числе из:</t>
  </si>
  <si>
    <t>Прочие расходы,  в том числе из:</t>
  </si>
  <si>
    <t>2021 год</t>
  </si>
  <si>
    <t>2022 год</t>
  </si>
  <si>
    <t>2023 год</t>
  </si>
  <si>
    <t>2024 год</t>
  </si>
  <si>
    <t>2025 год</t>
  </si>
  <si>
    <t>Министерство образования Новосибирской области</t>
  </si>
  <si>
    <t>СВОДНЫЕ ФИНАНСОВЫЕ ЗАТРАТЫ
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области»</t>
  </si>
  <si>
    <t>*Указываются прогнозные объемы. 
**Научно-исследовательские и опытно-конструкторские работы.
                                                                                                                                                                                                               _________»</t>
  </si>
  <si>
    <t>«ПРИЛОЖЕНИЕ № 3
к государственной программе
Новосибирской области Развитие
образования, создание условий для
социализации детей и учащейся
молодежи в Новосибирской области»</t>
  </si>
  <si>
    <t>налоговые расходы*</t>
  </si>
  <si>
    <t xml:space="preserve">ПРИЛОЖЕНИЕ № 5
к постановлению Правительства
Новосибирской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</si>
</sst>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Fill="1" applyAlignment="1">
      <alignment horizontal="justify" vertical="center"/>
    </xf>
    <xf numFmtId="0" fontId="7" fillId="0" borderId="0" xfId="0" applyFont="1" applyFill="1"/>
    <xf numFmtId="0" fontId="3" fillId="0" borderId="0" xfId="0" applyFont="1" applyFill="1" applyAlignment="1">
      <alignment horizontal="justify" vertical="center"/>
    </xf>
    <xf numFmtId="0" fontId="0" fillId="0" borderId="0" xfId="0" applyFont="1" applyFill="1"/>
    <xf numFmtId="164" fontId="6" fillId="0" borderId="10" xfId="0" applyNumberFormat="1" applyFont="1" applyFill="1" applyBorder="1" applyAlignment="1">
      <alignment vertical="center" wrapText="1"/>
    </xf>
    <xf numFmtId="164" fontId="4" fillId="0" borderId="8" xfId="0" applyNumberFormat="1" applyFont="1" applyFill="1" applyBorder="1" applyAlignment="1">
      <alignment vertical="center" wrapText="1"/>
    </xf>
    <xf numFmtId="164" fontId="4" fillId="0" borderId="15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1" fillId="0" borderId="0" xfId="0" applyFont="1" applyFill="1"/>
    <xf numFmtId="164" fontId="0" fillId="0" borderId="0" xfId="0" applyNumberFormat="1" applyFont="1" applyFill="1"/>
    <xf numFmtId="164" fontId="6" fillId="2" borderId="10" xfId="0" applyNumberFormat="1" applyFont="1" applyFill="1" applyBorder="1" applyAlignment="1">
      <alignment vertical="center" wrapText="1"/>
    </xf>
    <xf numFmtId="164" fontId="4" fillId="2" borderId="8" xfId="0" applyNumberFormat="1" applyFont="1" applyFill="1" applyBorder="1" applyAlignment="1">
      <alignment vertical="center" wrapText="1"/>
    </xf>
    <xf numFmtId="164" fontId="4" fillId="2" borderId="15" xfId="0" applyNumberFormat="1" applyFont="1" applyFill="1" applyBorder="1" applyAlignment="1">
      <alignment vertical="center" wrapText="1"/>
    </xf>
    <xf numFmtId="164" fontId="6" fillId="0" borderId="9" xfId="0" applyNumberFormat="1" applyFont="1" applyFill="1" applyBorder="1" applyAlignment="1">
      <alignment vertical="center" wrapText="1"/>
    </xf>
    <xf numFmtId="164" fontId="6" fillId="0" borderId="11" xfId="0" applyNumberFormat="1" applyFont="1" applyFill="1" applyBorder="1" applyAlignment="1">
      <alignment vertical="center" wrapText="1"/>
    </xf>
    <xf numFmtId="164" fontId="4" fillId="0" borderId="12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164" fontId="4" fillId="0" borderId="16" xfId="0" applyNumberFormat="1" applyFont="1" applyFill="1" applyBorder="1" applyAlignment="1">
      <alignment vertical="center" wrapText="1"/>
    </xf>
    <xf numFmtId="164" fontId="6" fillId="2" borderId="9" xfId="0" applyNumberFormat="1" applyFont="1" applyFill="1" applyBorder="1" applyAlignment="1">
      <alignment vertical="center" wrapText="1"/>
    </xf>
    <xf numFmtId="164" fontId="6" fillId="2" borderId="11" xfId="0" applyNumberFormat="1" applyFont="1" applyFill="1" applyBorder="1" applyAlignment="1">
      <alignment vertical="center" wrapText="1"/>
    </xf>
    <xf numFmtId="164" fontId="4" fillId="2" borderId="12" xfId="0" applyNumberFormat="1" applyFont="1" applyFill="1" applyBorder="1" applyAlignment="1">
      <alignment vertical="center" wrapText="1"/>
    </xf>
    <xf numFmtId="164" fontId="4" fillId="2" borderId="13" xfId="0" applyNumberFormat="1" applyFont="1" applyFill="1" applyBorder="1" applyAlignment="1">
      <alignment vertical="center" wrapText="1"/>
    </xf>
    <xf numFmtId="164" fontId="4" fillId="2" borderId="14" xfId="0" applyNumberFormat="1" applyFont="1" applyFill="1" applyBorder="1" applyAlignment="1">
      <alignment vertical="center" wrapText="1"/>
    </xf>
    <xf numFmtId="164" fontId="4" fillId="2" borderId="16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0" xfId="0" applyFont="1" applyFill="1"/>
    <xf numFmtId="0" fontId="7" fillId="2" borderId="0" xfId="0" applyFont="1" applyFill="1"/>
    <xf numFmtId="4" fontId="1" fillId="0" borderId="0" xfId="0" applyNumberFormat="1" applyFont="1" applyFill="1"/>
    <xf numFmtId="164" fontId="1" fillId="0" borderId="0" xfId="0" applyNumberFormat="1" applyFont="1" applyFill="1"/>
    <xf numFmtId="164" fontId="6" fillId="3" borderId="9" xfId="0" applyNumberFormat="1" applyFont="1" applyFill="1" applyBorder="1" applyAlignment="1">
      <alignment vertical="center" wrapText="1"/>
    </xf>
    <xf numFmtId="164" fontId="6" fillId="3" borderId="11" xfId="0" applyNumberFormat="1" applyFont="1" applyFill="1" applyBorder="1" applyAlignment="1">
      <alignment vertical="center" wrapText="1"/>
    </xf>
    <xf numFmtId="164" fontId="4" fillId="3" borderId="12" xfId="0" applyNumberFormat="1" applyFont="1" applyFill="1" applyBorder="1" applyAlignment="1">
      <alignment vertical="center" wrapText="1"/>
    </xf>
    <xf numFmtId="164" fontId="4" fillId="3" borderId="13" xfId="0" applyNumberFormat="1" applyFont="1" applyFill="1" applyBorder="1" applyAlignment="1">
      <alignment vertical="center" wrapText="1"/>
    </xf>
    <xf numFmtId="164" fontId="4" fillId="3" borderId="14" xfId="0" applyNumberFormat="1" applyFont="1" applyFill="1" applyBorder="1" applyAlignment="1">
      <alignment vertical="center" wrapText="1"/>
    </xf>
    <xf numFmtId="164" fontId="4" fillId="3" borderId="16" xfId="0" applyNumberFormat="1" applyFont="1" applyFill="1" applyBorder="1" applyAlignment="1">
      <alignment vertical="center" wrapText="1"/>
    </xf>
    <xf numFmtId="164" fontId="6" fillId="3" borderId="10" xfId="0" applyNumberFormat="1" applyFont="1" applyFill="1" applyBorder="1" applyAlignment="1">
      <alignment vertical="center" wrapText="1"/>
    </xf>
    <xf numFmtId="164" fontId="4" fillId="3" borderId="8" xfId="0" applyNumberFormat="1" applyFont="1" applyFill="1" applyBorder="1" applyAlignment="1">
      <alignment vertical="center" wrapText="1"/>
    </xf>
    <xf numFmtId="164" fontId="4" fillId="3" borderId="15" xfId="0" applyNumberFormat="1" applyFont="1" applyFill="1" applyBorder="1" applyAlignment="1">
      <alignment vertical="center" wrapText="1"/>
    </xf>
    <xf numFmtId="164" fontId="4" fillId="2" borderId="18" xfId="0" applyNumberFormat="1" applyFont="1" applyFill="1" applyBorder="1" applyAlignment="1">
      <alignment vertical="center" wrapText="1"/>
    </xf>
    <xf numFmtId="164" fontId="4" fillId="2" borderId="26" xfId="0" applyNumberFormat="1" applyFont="1" applyFill="1" applyBorder="1" applyAlignment="1">
      <alignment vertical="center" wrapText="1"/>
    </xf>
    <xf numFmtId="164" fontId="4" fillId="2" borderId="27" xfId="0" applyNumberFormat="1" applyFont="1" applyFill="1" applyBorder="1" applyAlignment="1">
      <alignment vertical="center" wrapText="1"/>
    </xf>
    <xf numFmtId="164" fontId="4" fillId="0" borderId="26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19" xfId="0" applyNumberFormat="1" applyFont="1" applyFill="1" applyBorder="1" applyAlignment="1">
      <alignment vertical="center" wrapText="1"/>
    </xf>
    <xf numFmtId="164" fontId="4" fillId="2" borderId="29" xfId="0" applyNumberFormat="1" applyFont="1" applyFill="1" applyBorder="1" applyAlignment="1">
      <alignment vertical="center" wrapText="1"/>
    </xf>
    <xf numFmtId="164" fontId="4" fillId="0" borderId="30" xfId="0" applyNumberFormat="1" applyFont="1" applyFill="1" applyBorder="1" applyAlignment="1">
      <alignment vertical="center" wrapText="1"/>
    </xf>
    <xf numFmtId="164" fontId="4" fillId="2" borderId="31" xfId="0" applyNumberFormat="1" applyFont="1" applyFill="1" applyBorder="1" applyAlignment="1">
      <alignment vertical="center" wrapText="1"/>
    </xf>
    <xf numFmtId="164" fontId="4" fillId="0" borderId="32" xfId="0" applyNumberFormat="1" applyFont="1" applyFill="1" applyBorder="1" applyAlignment="1">
      <alignment vertical="center" wrapText="1"/>
    </xf>
    <xf numFmtId="164" fontId="6" fillId="2" borderId="33" xfId="0" applyNumberFormat="1" applyFont="1" applyFill="1" applyBorder="1" applyAlignment="1">
      <alignment vertical="center" wrapText="1"/>
    </xf>
    <xf numFmtId="164" fontId="4" fillId="2" borderId="28" xfId="0" applyNumberFormat="1" applyFont="1" applyFill="1" applyBorder="1" applyAlignment="1">
      <alignment vertical="center" wrapText="1"/>
    </xf>
    <xf numFmtId="164" fontId="4" fillId="2" borderId="34" xfId="0" applyNumberFormat="1" applyFont="1" applyFill="1" applyBorder="1" applyAlignment="1">
      <alignment vertical="center" wrapText="1"/>
    </xf>
    <xf numFmtId="164" fontId="4" fillId="0" borderId="27" xfId="0" applyNumberFormat="1" applyFont="1" applyFill="1" applyBorder="1" applyAlignment="1">
      <alignment vertical="center" wrapText="1"/>
    </xf>
    <xf numFmtId="164" fontId="4" fillId="0" borderId="4" xfId="0" applyNumberFormat="1" applyFont="1" applyFill="1" applyBorder="1" applyAlignment="1">
      <alignment vertical="center" wrapText="1"/>
    </xf>
    <xf numFmtId="164" fontId="4" fillId="2" borderId="35" xfId="0" applyNumberFormat="1" applyFont="1" applyFill="1" applyBorder="1" applyAlignment="1">
      <alignment vertical="center" wrapText="1"/>
    </xf>
    <xf numFmtId="164" fontId="4" fillId="0" borderId="36" xfId="0" applyNumberFormat="1" applyFont="1" applyFill="1" applyBorder="1" applyAlignment="1">
      <alignment vertical="center" wrapText="1"/>
    </xf>
    <xf numFmtId="164" fontId="6" fillId="0" borderId="33" xfId="0" applyNumberFormat="1" applyFont="1" applyFill="1" applyBorder="1" applyAlignment="1">
      <alignment vertical="center" wrapText="1"/>
    </xf>
    <xf numFmtId="164" fontId="4" fillId="0" borderId="28" xfId="0" applyNumberFormat="1" applyFont="1" applyFill="1" applyBorder="1" applyAlignment="1">
      <alignment vertical="center" wrapText="1"/>
    </xf>
    <xf numFmtId="164" fontId="4" fillId="0" borderId="37" xfId="0" applyNumberFormat="1" applyFont="1" applyFill="1" applyBorder="1" applyAlignment="1">
      <alignment vertical="center" wrapText="1"/>
    </xf>
    <xf numFmtId="164" fontId="4" fillId="2" borderId="38" xfId="0" applyNumberFormat="1" applyFont="1" applyFill="1" applyBorder="1" applyAlignment="1">
      <alignment vertical="center" wrapText="1"/>
    </xf>
    <xf numFmtId="164" fontId="4" fillId="0" borderId="31" xfId="0" applyNumberFormat="1" applyFont="1" applyFill="1" applyBorder="1" applyAlignment="1">
      <alignment vertical="center" wrapText="1"/>
    </xf>
    <xf numFmtId="164" fontId="4" fillId="0" borderId="29" xfId="0" applyNumberFormat="1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164" fontId="6" fillId="0" borderId="18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3" borderId="19" xfId="0" applyNumberFormat="1" applyFont="1" applyFill="1" applyBorder="1" applyAlignment="1">
      <alignment horizontal="center" vertical="center" wrapText="1"/>
    </xf>
    <xf numFmtId="164" fontId="6" fillId="3" borderId="25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>
      <alignment horizontal="center" vertical="center" wrapText="1"/>
    </xf>
    <xf numFmtId="164" fontId="6" fillId="2" borderId="25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0"/>
  <sheetViews>
    <sheetView tabSelected="1" zoomScale="90" zoomScaleNormal="9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O2" sqref="O2"/>
    </sheetView>
  </sheetViews>
  <sheetFormatPr defaultColWidth="8.85546875" defaultRowHeight="15" x14ac:dyDescent="0.25"/>
  <cols>
    <col min="1" max="1" width="38.42578125" style="4" customWidth="1"/>
    <col min="2" max="2" width="15.85546875" style="4" customWidth="1"/>
    <col min="3" max="6" width="15.5703125" style="4" customWidth="1"/>
    <col min="7" max="7" width="14.28515625" style="33" customWidth="1"/>
    <col min="8" max="8" width="16.140625" style="4" customWidth="1"/>
    <col min="9" max="9" width="15.28515625" style="4" customWidth="1"/>
    <col min="10" max="10" width="13.85546875" style="4" customWidth="1"/>
    <col min="11" max="11" width="15" style="4" customWidth="1"/>
    <col min="12" max="12" width="14" style="4" customWidth="1"/>
    <col min="13" max="13" width="13.85546875" style="4" customWidth="1"/>
    <col min="14" max="14" width="10.7109375" style="4" customWidth="1"/>
    <col min="15" max="16" width="11.7109375" style="4" customWidth="1"/>
    <col min="17" max="17" width="14.7109375" style="4" customWidth="1"/>
    <col min="18" max="16384" width="8.85546875" style="4"/>
  </cols>
  <sheetData>
    <row r="1" spans="1:15" s="2" customFormat="1" ht="67.5" customHeight="1" x14ac:dyDescent="0.25">
      <c r="A1" s="1"/>
      <c r="G1" s="34"/>
      <c r="K1" s="72" t="s">
        <v>37</v>
      </c>
      <c r="L1" s="73"/>
      <c r="M1" s="73"/>
      <c r="N1" s="73"/>
    </row>
    <row r="2" spans="1:15" s="2" customFormat="1" ht="114" customHeight="1" x14ac:dyDescent="0.25">
      <c r="A2" s="1"/>
      <c r="G2" s="34"/>
      <c r="K2" s="72" t="s">
        <v>35</v>
      </c>
      <c r="L2" s="72"/>
      <c r="M2" s="72"/>
      <c r="N2" s="72"/>
    </row>
    <row r="3" spans="1:15" s="2" customFormat="1" ht="57" customHeight="1" x14ac:dyDescent="0.25">
      <c r="A3" s="77" t="s">
        <v>33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5" ht="6.6" customHeight="1" thickBot="1" x14ac:dyDescent="0.3">
      <c r="A4" s="3"/>
    </row>
    <row r="5" spans="1:15" ht="15.75" customHeight="1" thickBot="1" x14ac:dyDescent="0.3">
      <c r="A5" s="79" t="s">
        <v>0</v>
      </c>
      <c r="B5" s="69" t="s">
        <v>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1"/>
      <c r="N5" s="82" t="s">
        <v>2</v>
      </c>
    </row>
    <row r="6" spans="1:15" ht="15.75" customHeight="1" thickBot="1" x14ac:dyDescent="0.3">
      <c r="A6" s="80"/>
      <c r="B6" s="85" t="s">
        <v>3</v>
      </c>
      <c r="C6" s="69" t="s">
        <v>4</v>
      </c>
      <c r="D6" s="70"/>
      <c r="E6" s="70"/>
      <c r="F6" s="70"/>
      <c r="G6" s="70"/>
      <c r="H6" s="70"/>
      <c r="I6" s="70"/>
      <c r="J6" s="70"/>
      <c r="K6" s="70"/>
      <c r="L6" s="70"/>
      <c r="M6" s="71"/>
      <c r="N6" s="83"/>
    </row>
    <row r="7" spans="1:15" ht="15.75" thickBot="1" x14ac:dyDescent="0.3">
      <c r="A7" s="81"/>
      <c r="B7" s="86"/>
      <c r="C7" s="27" t="s">
        <v>5</v>
      </c>
      <c r="D7" s="28" t="s">
        <v>6</v>
      </c>
      <c r="E7" s="28" t="s">
        <v>7</v>
      </c>
      <c r="F7" s="29" t="s">
        <v>8</v>
      </c>
      <c r="G7" s="30" t="s">
        <v>18</v>
      </c>
      <c r="H7" s="28" t="s">
        <v>19</v>
      </c>
      <c r="I7" s="29" t="s">
        <v>27</v>
      </c>
      <c r="J7" s="28" t="s">
        <v>28</v>
      </c>
      <c r="K7" s="29" t="s">
        <v>29</v>
      </c>
      <c r="L7" s="28" t="s">
        <v>30</v>
      </c>
      <c r="M7" s="29" t="s">
        <v>31</v>
      </c>
      <c r="N7" s="84"/>
    </row>
    <row r="8" spans="1:15" ht="15.75" thickBot="1" x14ac:dyDescent="0.3">
      <c r="A8" s="31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  <c r="K8" s="32">
        <v>11</v>
      </c>
      <c r="L8" s="32">
        <v>12</v>
      </c>
      <c r="M8" s="32">
        <v>13</v>
      </c>
      <c r="N8" s="32">
        <v>14</v>
      </c>
    </row>
    <row r="9" spans="1:15" ht="15.75" thickBot="1" x14ac:dyDescent="0.3">
      <c r="A9" s="89" t="s">
        <v>32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1"/>
    </row>
    <row r="10" spans="1:15" s="10" customFormat="1" x14ac:dyDescent="0.25">
      <c r="A10" s="20" t="s">
        <v>23</v>
      </c>
      <c r="B10" s="12">
        <f>B11+B12+B13+B14+B15</f>
        <v>314302048.19999999</v>
      </c>
      <c r="C10" s="12">
        <f t="shared" ref="C10:M10" si="0">C11+C12+C13+C14+C15</f>
        <v>20987319.399999999</v>
      </c>
      <c r="D10" s="12">
        <f t="shared" si="0"/>
        <v>24296734.400000002</v>
      </c>
      <c r="E10" s="12">
        <f t="shared" si="0"/>
        <v>22637927.800000001</v>
      </c>
      <c r="F10" s="12">
        <f t="shared" si="0"/>
        <v>27061968.399999999</v>
      </c>
      <c r="G10" s="12">
        <f t="shared" si="0"/>
        <v>31269473.099999998</v>
      </c>
      <c r="H10" s="12">
        <f t="shared" si="0"/>
        <v>33431763.199999999</v>
      </c>
      <c r="I10" s="12">
        <f t="shared" si="0"/>
        <v>34855467.5</v>
      </c>
      <c r="J10" s="12">
        <f t="shared" si="0"/>
        <v>36321747.899999999</v>
      </c>
      <c r="K10" s="12">
        <f t="shared" si="0"/>
        <v>27908320.5</v>
      </c>
      <c r="L10" s="12">
        <f t="shared" si="0"/>
        <v>27947480.199999999</v>
      </c>
      <c r="M10" s="12">
        <f t="shared" si="0"/>
        <v>27583845.800000001</v>
      </c>
      <c r="N10" s="21"/>
    </row>
    <row r="11" spans="1:15" x14ac:dyDescent="0.25">
      <c r="A11" s="22" t="s">
        <v>9</v>
      </c>
      <c r="B11" s="13">
        <f>SUM(C11:M11)</f>
        <v>3185105.5</v>
      </c>
      <c r="C11" s="13">
        <f t="shared" ref="C11:H11" si="1">C17+C23+C29</f>
        <v>0</v>
      </c>
      <c r="D11" s="13">
        <f t="shared" si="1"/>
        <v>24039.599999999999</v>
      </c>
      <c r="E11" s="13">
        <f t="shared" si="1"/>
        <v>40400.300000000003</v>
      </c>
      <c r="F11" s="13">
        <f t="shared" si="1"/>
        <v>72335.7</v>
      </c>
      <c r="G11" s="13">
        <f t="shared" si="1"/>
        <v>190753.4</v>
      </c>
      <c r="H11" s="13">
        <f t="shared" si="1"/>
        <v>905755</v>
      </c>
      <c r="I11" s="13">
        <f t="shared" ref="I11:J11" si="2">I17+I23+I29</f>
        <v>1231699.5</v>
      </c>
      <c r="J11" s="13">
        <f t="shared" si="2"/>
        <v>659414.1</v>
      </c>
      <c r="K11" s="13">
        <f t="shared" ref="K11:M11" si="3">K17+K23+K29</f>
        <v>10774.1</v>
      </c>
      <c r="L11" s="13">
        <f t="shared" si="3"/>
        <v>49933.8</v>
      </c>
      <c r="M11" s="13">
        <f t="shared" si="3"/>
        <v>0</v>
      </c>
      <c r="N11" s="23"/>
    </row>
    <row r="12" spans="1:15" x14ac:dyDescent="0.25">
      <c r="A12" s="22" t="s">
        <v>10</v>
      </c>
      <c r="B12" s="13">
        <f t="shared" ref="B12:B13" si="4">SUM(C12:M12)</f>
        <v>310313504.80000001</v>
      </c>
      <c r="C12" s="13">
        <f t="shared" ref="C12:D15" si="5">C18+C24+C30</f>
        <v>20987319.399999999</v>
      </c>
      <c r="D12" s="13">
        <f t="shared" si="5"/>
        <v>24138863.100000001</v>
      </c>
      <c r="E12" s="13">
        <f t="shared" ref="E12:F12" si="6">E18+E24+E30</f>
        <v>22383003.100000001</v>
      </c>
      <c r="F12" s="13">
        <f t="shared" si="6"/>
        <v>26911998.899999999</v>
      </c>
      <c r="G12" s="13">
        <f>G18+G24+G30</f>
        <v>30935706.300000001</v>
      </c>
      <c r="H12" s="13">
        <f t="shared" ref="H12" si="7">H18+H24+H30</f>
        <v>32485546.199999999</v>
      </c>
      <c r="I12" s="13">
        <f t="shared" ref="I12:J12" si="8">I18+I24+I30</f>
        <v>33613041.700000003</v>
      </c>
      <c r="J12" s="13">
        <f t="shared" si="8"/>
        <v>35651607.5</v>
      </c>
      <c r="K12" s="13">
        <f t="shared" ref="K12:M12" si="9">K18+K24+K30</f>
        <v>27839797.399999999</v>
      </c>
      <c r="L12" s="13">
        <f t="shared" si="9"/>
        <v>27839797.399999999</v>
      </c>
      <c r="M12" s="13">
        <f t="shared" si="9"/>
        <v>27526823.800000001</v>
      </c>
      <c r="N12" s="23"/>
      <c r="O12" s="11"/>
    </row>
    <row r="13" spans="1:15" x14ac:dyDescent="0.25">
      <c r="A13" s="22" t="s">
        <v>11</v>
      </c>
      <c r="B13" s="13">
        <f t="shared" si="4"/>
        <v>790514.9</v>
      </c>
      <c r="C13" s="13">
        <f t="shared" si="5"/>
        <v>0</v>
      </c>
      <c r="D13" s="13">
        <f t="shared" si="5"/>
        <v>133831.70000000001</v>
      </c>
      <c r="E13" s="13">
        <f t="shared" ref="E13:F13" si="10">E19+E25+E31</f>
        <v>214524.4</v>
      </c>
      <c r="F13" s="13">
        <f t="shared" si="10"/>
        <v>77633.8</v>
      </c>
      <c r="G13" s="13">
        <f t="shared" ref="G13:H13" si="11">G19+G25+G31</f>
        <v>135209.4</v>
      </c>
      <c r="H13" s="13">
        <f t="shared" si="11"/>
        <v>36343</v>
      </c>
      <c r="I13" s="13">
        <f t="shared" ref="I13:J13" si="12">I19+I25+I31</f>
        <v>10526.3</v>
      </c>
      <c r="J13" s="13">
        <f t="shared" si="12"/>
        <v>10526.3</v>
      </c>
      <c r="K13" s="13">
        <f t="shared" ref="K13:M13" si="13">K19+K25+K31</f>
        <v>57549</v>
      </c>
      <c r="L13" s="13">
        <f t="shared" si="13"/>
        <v>57549</v>
      </c>
      <c r="M13" s="13">
        <f t="shared" si="13"/>
        <v>56822</v>
      </c>
      <c r="N13" s="23"/>
    </row>
    <row r="14" spans="1:15" x14ac:dyDescent="0.25">
      <c r="A14" s="22" t="s">
        <v>12</v>
      </c>
      <c r="B14" s="13">
        <f>SUM(C14:M14)</f>
        <v>11723</v>
      </c>
      <c r="C14" s="13">
        <f t="shared" si="5"/>
        <v>0</v>
      </c>
      <c r="D14" s="13">
        <f t="shared" si="5"/>
        <v>0</v>
      </c>
      <c r="E14" s="13">
        <f t="shared" ref="E14:E15" si="14">E20+E26+E32</f>
        <v>0</v>
      </c>
      <c r="F14" s="13">
        <f t="shared" ref="F14:H15" si="15">F20+F26+F32</f>
        <v>0</v>
      </c>
      <c r="G14" s="13">
        <f t="shared" si="15"/>
        <v>7804</v>
      </c>
      <c r="H14" s="13">
        <f t="shared" si="15"/>
        <v>3919</v>
      </c>
      <c r="I14" s="13">
        <f t="shared" ref="I14:J15" si="16">I20+I26+I32</f>
        <v>0</v>
      </c>
      <c r="J14" s="13">
        <f t="shared" si="16"/>
        <v>0</v>
      </c>
      <c r="K14" s="13">
        <f t="shared" ref="K14:M15" si="17">K20+K26+K32</f>
        <v>0</v>
      </c>
      <c r="L14" s="13">
        <f t="shared" si="17"/>
        <v>0</v>
      </c>
      <c r="M14" s="13">
        <f t="shared" si="17"/>
        <v>0</v>
      </c>
      <c r="N14" s="23"/>
    </row>
    <row r="15" spans="1:15" ht="15.75" thickBot="1" x14ac:dyDescent="0.3">
      <c r="A15" s="46" t="s">
        <v>36</v>
      </c>
      <c r="B15" s="13">
        <f>SUM(C15:M15)</f>
        <v>1200</v>
      </c>
      <c r="C15" s="13">
        <f t="shared" si="5"/>
        <v>0</v>
      </c>
      <c r="D15" s="13">
        <f t="shared" si="5"/>
        <v>0</v>
      </c>
      <c r="E15" s="13">
        <f t="shared" si="14"/>
        <v>0</v>
      </c>
      <c r="F15" s="13">
        <f t="shared" si="15"/>
        <v>0</v>
      </c>
      <c r="G15" s="13">
        <f t="shared" si="15"/>
        <v>0</v>
      </c>
      <c r="H15" s="13">
        <f t="shared" si="15"/>
        <v>200</v>
      </c>
      <c r="I15" s="13">
        <f t="shared" si="16"/>
        <v>200</v>
      </c>
      <c r="J15" s="13">
        <f t="shared" si="16"/>
        <v>200</v>
      </c>
      <c r="K15" s="13">
        <f t="shared" si="17"/>
        <v>200</v>
      </c>
      <c r="L15" s="13">
        <f t="shared" si="17"/>
        <v>200</v>
      </c>
      <c r="M15" s="13">
        <f t="shared" si="17"/>
        <v>200</v>
      </c>
      <c r="N15" s="48"/>
    </row>
    <row r="16" spans="1:15" s="10" customFormat="1" x14ac:dyDescent="0.25">
      <c r="A16" s="20" t="s">
        <v>24</v>
      </c>
      <c r="B16" s="12">
        <f>B17+B18+B19+B20+B21</f>
        <v>0</v>
      </c>
      <c r="C16" s="12">
        <f t="shared" ref="C16:M16" si="18">C17+C18+C19+C20+C21</f>
        <v>0</v>
      </c>
      <c r="D16" s="12">
        <f t="shared" si="18"/>
        <v>0</v>
      </c>
      <c r="E16" s="12">
        <f t="shared" si="18"/>
        <v>0</v>
      </c>
      <c r="F16" s="12">
        <f t="shared" si="18"/>
        <v>0</v>
      </c>
      <c r="G16" s="12">
        <f t="shared" si="18"/>
        <v>0</v>
      </c>
      <c r="H16" s="12">
        <f t="shared" si="18"/>
        <v>0</v>
      </c>
      <c r="I16" s="12">
        <f t="shared" si="18"/>
        <v>0</v>
      </c>
      <c r="J16" s="12">
        <f t="shared" si="18"/>
        <v>0</v>
      </c>
      <c r="K16" s="12">
        <f t="shared" si="18"/>
        <v>0</v>
      </c>
      <c r="L16" s="12">
        <f t="shared" si="18"/>
        <v>0</v>
      </c>
      <c r="M16" s="12">
        <f t="shared" si="18"/>
        <v>0</v>
      </c>
      <c r="N16" s="21"/>
    </row>
    <row r="17" spans="1:14" x14ac:dyDescent="0.25">
      <c r="A17" s="22" t="s">
        <v>9</v>
      </c>
      <c r="B17" s="13">
        <f>SUM(C17:M17)</f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23"/>
    </row>
    <row r="18" spans="1:14" x14ac:dyDescent="0.25">
      <c r="A18" s="22" t="s">
        <v>10</v>
      </c>
      <c r="B18" s="13">
        <f t="shared" ref="B18:B19" si="19">SUM(C18:M18)</f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23"/>
    </row>
    <row r="19" spans="1:14" x14ac:dyDescent="0.25">
      <c r="A19" s="22" t="s">
        <v>11</v>
      </c>
      <c r="B19" s="13">
        <f t="shared" si="19"/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23"/>
    </row>
    <row r="20" spans="1:14" x14ac:dyDescent="0.25">
      <c r="A20" s="22" t="s">
        <v>12</v>
      </c>
      <c r="B20" s="13">
        <f>SUM(C20:M20)</f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23"/>
    </row>
    <row r="21" spans="1:14" ht="15.75" thickBot="1" x14ac:dyDescent="0.3">
      <c r="A21" s="46" t="s">
        <v>36</v>
      </c>
      <c r="B21" s="47">
        <f>SUM(C21:M21)</f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8"/>
    </row>
    <row r="22" spans="1:14" s="10" customFormat="1" x14ac:dyDescent="0.25">
      <c r="A22" s="20" t="s">
        <v>25</v>
      </c>
      <c r="B22" s="12">
        <f>B23+B24+B25+B26</f>
        <v>0</v>
      </c>
      <c r="C22" s="12">
        <f t="shared" ref="C22:H22" si="20">C23+C24+C25+C26</f>
        <v>0</v>
      </c>
      <c r="D22" s="12">
        <f t="shared" si="20"/>
        <v>0</v>
      </c>
      <c r="E22" s="12">
        <f t="shared" si="20"/>
        <v>0</v>
      </c>
      <c r="F22" s="12">
        <f t="shared" si="20"/>
        <v>0</v>
      </c>
      <c r="G22" s="12">
        <f t="shared" si="20"/>
        <v>0</v>
      </c>
      <c r="H22" s="12">
        <f t="shared" si="20"/>
        <v>0</v>
      </c>
      <c r="I22" s="12">
        <f t="shared" ref="I22:J22" si="21">I23+I24+I25+I26</f>
        <v>0</v>
      </c>
      <c r="J22" s="12">
        <f t="shared" si="21"/>
        <v>0</v>
      </c>
      <c r="K22" s="12">
        <f t="shared" ref="K22:M22" si="22">K23+K24+K25+K26</f>
        <v>0</v>
      </c>
      <c r="L22" s="12">
        <f t="shared" si="22"/>
        <v>0</v>
      </c>
      <c r="M22" s="12">
        <f t="shared" si="22"/>
        <v>0</v>
      </c>
      <c r="N22" s="21"/>
    </row>
    <row r="23" spans="1:14" x14ac:dyDescent="0.25">
      <c r="A23" s="22" t="s">
        <v>9</v>
      </c>
      <c r="B23" s="13">
        <f>SUM(C23:H23)</f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23"/>
    </row>
    <row r="24" spans="1:14" x14ac:dyDescent="0.25">
      <c r="A24" s="22" t="s">
        <v>10</v>
      </c>
      <c r="B24" s="13">
        <f t="shared" ref="B24:B27" si="23">SUM(C24:H24)</f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23"/>
    </row>
    <row r="25" spans="1:14" x14ac:dyDescent="0.25">
      <c r="A25" s="22" t="s">
        <v>11</v>
      </c>
      <c r="B25" s="13">
        <f t="shared" si="23"/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23"/>
    </row>
    <row r="26" spans="1:14" x14ac:dyDescent="0.25">
      <c r="A26" s="22" t="s">
        <v>12</v>
      </c>
      <c r="B26" s="13">
        <f t="shared" si="23"/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23"/>
    </row>
    <row r="27" spans="1:14" ht="15.75" thickBot="1" x14ac:dyDescent="0.3">
      <c r="A27" s="46" t="s">
        <v>36</v>
      </c>
      <c r="B27" s="13">
        <f t="shared" si="23"/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8"/>
    </row>
    <row r="28" spans="1:14" s="10" customFormat="1" x14ac:dyDescent="0.25">
      <c r="A28" s="20" t="s">
        <v>26</v>
      </c>
      <c r="B28" s="12">
        <f>B29+B30+B31+B32</f>
        <v>314300848.19999999</v>
      </c>
      <c r="C28" s="12">
        <f t="shared" ref="C28:H28" si="24">C29+C30+C31+C32</f>
        <v>20987319.399999999</v>
      </c>
      <c r="D28" s="12">
        <f t="shared" si="24"/>
        <v>24296734.400000002</v>
      </c>
      <c r="E28" s="12">
        <f t="shared" si="24"/>
        <v>22637927.800000001</v>
      </c>
      <c r="F28" s="12">
        <f t="shared" si="24"/>
        <v>27061968.399999999</v>
      </c>
      <c r="G28" s="12">
        <f t="shared" si="24"/>
        <v>31269473.099999998</v>
      </c>
      <c r="H28" s="12">
        <f t="shared" si="24"/>
        <v>33431563.199999999</v>
      </c>
      <c r="I28" s="12">
        <f t="shared" ref="I28:J28" si="25">I29+I30+I31+I32</f>
        <v>34855267.5</v>
      </c>
      <c r="J28" s="12">
        <f t="shared" si="25"/>
        <v>36321547.899999999</v>
      </c>
      <c r="K28" s="12">
        <f t="shared" ref="K28:M28" si="26">K29+K30+K31+K32</f>
        <v>27908120.5</v>
      </c>
      <c r="L28" s="12">
        <f t="shared" si="26"/>
        <v>27947280.199999999</v>
      </c>
      <c r="M28" s="12">
        <f t="shared" si="26"/>
        <v>27583645.800000001</v>
      </c>
      <c r="N28" s="21"/>
    </row>
    <row r="29" spans="1:14" x14ac:dyDescent="0.25">
      <c r="A29" s="22" t="s">
        <v>9</v>
      </c>
      <c r="B29" s="13">
        <f>SUM(C29:M29)</f>
        <v>3185105.5</v>
      </c>
      <c r="C29" s="13"/>
      <c r="D29" s="13">
        <v>24039.599999999999</v>
      </c>
      <c r="E29" s="13">
        <v>40400.300000000003</v>
      </c>
      <c r="F29" s="13">
        <v>72335.7</v>
      </c>
      <c r="G29" s="13">
        <v>190753.4</v>
      </c>
      <c r="H29" s="13">
        <v>905755</v>
      </c>
      <c r="I29" s="13">
        <v>1231699.5</v>
      </c>
      <c r="J29" s="13">
        <v>659414.1</v>
      </c>
      <c r="K29" s="13">
        <v>10774.1</v>
      </c>
      <c r="L29" s="13">
        <v>49933.8</v>
      </c>
      <c r="M29" s="13">
        <v>0</v>
      </c>
      <c r="N29" s="23"/>
    </row>
    <row r="30" spans="1:14" x14ac:dyDescent="0.25">
      <c r="A30" s="22" t="s">
        <v>10</v>
      </c>
      <c r="B30" s="13">
        <f t="shared" ref="B30:B31" si="27">SUM(C30:M30)</f>
        <v>310313504.80000001</v>
      </c>
      <c r="C30" s="13">
        <v>20987319.399999999</v>
      </c>
      <c r="D30" s="13">
        <v>24138863.100000001</v>
      </c>
      <c r="E30" s="13">
        <v>22383003.100000001</v>
      </c>
      <c r="F30" s="13">
        <v>26911998.899999999</v>
      </c>
      <c r="G30" s="13">
        <v>30935706.300000001</v>
      </c>
      <c r="H30" s="13">
        <v>32485546.199999999</v>
      </c>
      <c r="I30" s="13">
        <v>33613041.700000003</v>
      </c>
      <c r="J30" s="13">
        <v>35651607.5</v>
      </c>
      <c r="K30" s="13">
        <v>27839797.399999999</v>
      </c>
      <c r="L30" s="13">
        <v>27839797.399999999</v>
      </c>
      <c r="M30" s="13">
        <v>27526823.800000001</v>
      </c>
      <c r="N30" s="23"/>
    </row>
    <row r="31" spans="1:14" x14ac:dyDescent="0.25">
      <c r="A31" s="22" t="s">
        <v>11</v>
      </c>
      <c r="B31" s="13">
        <f t="shared" si="27"/>
        <v>790514.9</v>
      </c>
      <c r="C31" s="13">
        <v>0</v>
      </c>
      <c r="D31" s="13">
        <v>133831.70000000001</v>
      </c>
      <c r="E31" s="13">
        <f>215056.4-532</f>
        <v>214524.4</v>
      </c>
      <c r="F31" s="13">
        <v>77633.8</v>
      </c>
      <c r="G31" s="13">
        <v>135209.4</v>
      </c>
      <c r="H31" s="13">
        <v>36343</v>
      </c>
      <c r="I31" s="13">
        <v>10526.3</v>
      </c>
      <c r="J31" s="13">
        <v>10526.3</v>
      </c>
      <c r="K31" s="13">
        <v>57549</v>
      </c>
      <c r="L31" s="13">
        <v>57549</v>
      </c>
      <c r="M31" s="13">
        <v>56822</v>
      </c>
      <c r="N31" s="23"/>
    </row>
    <row r="32" spans="1:14" x14ac:dyDescent="0.25">
      <c r="A32" s="22" t="s">
        <v>12</v>
      </c>
      <c r="B32" s="13">
        <f>SUM(C32:M32)</f>
        <v>11723</v>
      </c>
      <c r="C32" s="13">
        <v>0</v>
      </c>
      <c r="D32" s="13">
        <v>0</v>
      </c>
      <c r="E32" s="13">
        <v>0</v>
      </c>
      <c r="F32" s="13">
        <v>0</v>
      </c>
      <c r="G32" s="13">
        <v>7804</v>
      </c>
      <c r="H32" s="13">
        <v>3919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23"/>
    </row>
    <row r="33" spans="1:14" ht="15.75" thickBot="1" x14ac:dyDescent="0.3">
      <c r="A33" s="46" t="s">
        <v>36</v>
      </c>
      <c r="B33" s="13">
        <f>SUM(C33:M33)</f>
        <v>1200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200</v>
      </c>
      <c r="I33" s="13">
        <v>200</v>
      </c>
      <c r="J33" s="13">
        <v>200</v>
      </c>
      <c r="K33" s="13">
        <v>200</v>
      </c>
      <c r="L33" s="13">
        <v>200</v>
      </c>
      <c r="M33" s="13">
        <v>200</v>
      </c>
      <c r="N33" s="50"/>
    </row>
    <row r="34" spans="1:14" ht="15.75" hidden="1" thickBot="1" x14ac:dyDescent="0.3">
      <c r="A34" s="92" t="s">
        <v>17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4"/>
    </row>
    <row r="35" spans="1:14" s="10" customFormat="1" hidden="1" x14ac:dyDescent="0.25">
      <c r="A35" s="37" t="s">
        <v>23</v>
      </c>
      <c r="B35" s="43">
        <f>B36+B37+B38+B39</f>
        <v>0</v>
      </c>
      <c r="C35" s="43">
        <f t="shared" ref="C35:H35" si="28">C36+C37+C38+C39</f>
        <v>0</v>
      </c>
      <c r="D35" s="43">
        <f t="shared" si="28"/>
        <v>0</v>
      </c>
      <c r="E35" s="43">
        <f t="shared" si="28"/>
        <v>0</v>
      </c>
      <c r="F35" s="43">
        <f t="shared" si="28"/>
        <v>0</v>
      </c>
      <c r="G35" s="43">
        <f t="shared" si="28"/>
        <v>0</v>
      </c>
      <c r="H35" s="43">
        <f t="shared" si="28"/>
        <v>0</v>
      </c>
      <c r="I35" s="43">
        <f t="shared" ref="I35:J35" si="29">I36+I37+I38+I39</f>
        <v>0</v>
      </c>
      <c r="J35" s="43">
        <f t="shared" si="29"/>
        <v>0</v>
      </c>
      <c r="K35" s="43">
        <f t="shared" ref="K35:M35" si="30">K36+K37+K38+K39</f>
        <v>0</v>
      </c>
      <c r="L35" s="43">
        <f t="shared" si="30"/>
        <v>0</v>
      </c>
      <c r="M35" s="43">
        <f t="shared" si="30"/>
        <v>0</v>
      </c>
      <c r="N35" s="38"/>
    </row>
    <row r="36" spans="1:14" hidden="1" x14ac:dyDescent="0.25">
      <c r="A36" s="39" t="s">
        <v>9</v>
      </c>
      <c r="B36" s="44">
        <f>SUM(C36:M36)</f>
        <v>0</v>
      </c>
      <c r="C36" s="44">
        <f t="shared" ref="C36:H39" si="31">C41+C46+C51</f>
        <v>0</v>
      </c>
      <c r="D36" s="44">
        <f t="shared" si="31"/>
        <v>0</v>
      </c>
      <c r="E36" s="44">
        <f t="shared" si="31"/>
        <v>0</v>
      </c>
      <c r="F36" s="44">
        <f t="shared" si="31"/>
        <v>0</v>
      </c>
      <c r="G36" s="44">
        <f t="shared" si="31"/>
        <v>0</v>
      </c>
      <c r="H36" s="44">
        <f t="shared" si="31"/>
        <v>0</v>
      </c>
      <c r="I36" s="44">
        <f t="shared" ref="I36:J36" si="32">I41+I46+I51</f>
        <v>0</v>
      </c>
      <c r="J36" s="44">
        <f t="shared" si="32"/>
        <v>0</v>
      </c>
      <c r="K36" s="44">
        <f t="shared" ref="K36:M36" si="33">K41+K46+K51</f>
        <v>0</v>
      </c>
      <c r="L36" s="44">
        <f t="shared" si="33"/>
        <v>0</v>
      </c>
      <c r="M36" s="44">
        <f t="shared" si="33"/>
        <v>0</v>
      </c>
      <c r="N36" s="40"/>
    </row>
    <row r="37" spans="1:14" hidden="1" x14ac:dyDescent="0.25">
      <c r="A37" s="39" t="s">
        <v>10</v>
      </c>
      <c r="B37" s="44">
        <f t="shared" ref="B37:B38" si="34">SUM(C37:M37)</f>
        <v>0</v>
      </c>
      <c r="C37" s="44">
        <f t="shared" si="31"/>
        <v>0</v>
      </c>
      <c r="D37" s="44">
        <f t="shared" si="31"/>
        <v>0</v>
      </c>
      <c r="E37" s="44">
        <f t="shared" si="31"/>
        <v>0</v>
      </c>
      <c r="F37" s="44">
        <f t="shared" si="31"/>
        <v>0</v>
      </c>
      <c r="G37" s="44">
        <f t="shared" si="31"/>
        <v>0</v>
      </c>
      <c r="H37" s="44">
        <f t="shared" si="31"/>
        <v>0</v>
      </c>
      <c r="I37" s="44">
        <f t="shared" ref="I37:J37" si="35">I42+I47+I52</f>
        <v>0</v>
      </c>
      <c r="J37" s="44">
        <f t="shared" si="35"/>
        <v>0</v>
      </c>
      <c r="K37" s="44">
        <f t="shared" ref="K37:M37" si="36">K42+K47+K52</f>
        <v>0</v>
      </c>
      <c r="L37" s="44">
        <f t="shared" si="36"/>
        <v>0</v>
      </c>
      <c r="M37" s="44">
        <f t="shared" si="36"/>
        <v>0</v>
      </c>
      <c r="N37" s="40"/>
    </row>
    <row r="38" spans="1:14" hidden="1" x14ac:dyDescent="0.25">
      <c r="A38" s="39" t="s">
        <v>11</v>
      </c>
      <c r="B38" s="44">
        <f t="shared" si="34"/>
        <v>0</v>
      </c>
      <c r="C38" s="44">
        <f t="shared" si="31"/>
        <v>0</v>
      </c>
      <c r="D38" s="44">
        <f t="shared" si="31"/>
        <v>0</v>
      </c>
      <c r="E38" s="44">
        <f t="shared" si="31"/>
        <v>0</v>
      </c>
      <c r="F38" s="44">
        <f t="shared" si="31"/>
        <v>0</v>
      </c>
      <c r="G38" s="44">
        <f t="shared" si="31"/>
        <v>0</v>
      </c>
      <c r="H38" s="44">
        <f t="shared" si="31"/>
        <v>0</v>
      </c>
      <c r="I38" s="44">
        <f t="shared" ref="I38:J38" si="37">I43+I48+I53</f>
        <v>0</v>
      </c>
      <c r="J38" s="44">
        <f t="shared" si="37"/>
        <v>0</v>
      </c>
      <c r="K38" s="44">
        <f t="shared" ref="K38:M38" si="38">K43+K48+K53</f>
        <v>0</v>
      </c>
      <c r="L38" s="44">
        <f t="shared" si="38"/>
        <v>0</v>
      </c>
      <c r="M38" s="44">
        <f t="shared" si="38"/>
        <v>0</v>
      </c>
      <c r="N38" s="40"/>
    </row>
    <row r="39" spans="1:14" ht="15.75" hidden="1" thickBot="1" x14ac:dyDescent="0.3">
      <c r="A39" s="41" t="s">
        <v>12</v>
      </c>
      <c r="B39" s="44">
        <f>SUM(C39:M39)</f>
        <v>0</v>
      </c>
      <c r="C39" s="44">
        <f t="shared" si="31"/>
        <v>0</v>
      </c>
      <c r="D39" s="44">
        <f t="shared" si="31"/>
        <v>0</v>
      </c>
      <c r="E39" s="44">
        <f t="shared" si="31"/>
        <v>0</v>
      </c>
      <c r="F39" s="44">
        <f t="shared" si="31"/>
        <v>0</v>
      </c>
      <c r="G39" s="44">
        <f t="shared" si="31"/>
        <v>0</v>
      </c>
      <c r="H39" s="44">
        <f t="shared" si="31"/>
        <v>0</v>
      </c>
      <c r="I39" s="44">
        <f t="shared" ref="I39:J39" si="39">I44+I49+I54</f>
        <v>0</v>
      </c>
      <c r="J39" s="44">
        <f t="shared" si="39"/>
        <v>0</v>
      </c>
      <c r="K39" s="44">
        <f t="shared" ref="K39:M39" si="40">K44+K49+K54</f>
        <v>0</v>
      </c>
      <c r="L39" s="44">
        <f t="shared" si="40"/>
        <v>0</v>
      </c>
      <c r="M39" s="44">
        <f t="shared" si="40"/>
        <v>0</v>
      </c>
      <c r="N39" s="42"/>
    </row>
    <row r="40" spans="1:14" s="10" customFormat="1" hidden="1" x14ac:dyDescent="0.25">
      <c r="A40" s="37" t="s">
        <v>24</v>
      </c>
      <c r="B40" s="43">
        <f>B41+B42+B43+B44</f>
        <v>0</v>
      </c>
      <c r="C40" s="43">
        <f t="shared" ref="C40:H40" si="41">C41+C42+C43+C44</f>
        <v>0</v>
      </c>
      <c r="D40" s="43">
        <f t="shared" si="41"/>
        <v>0</v>
      </c>
      <c r="E40" s="43">
        <f t="shared" si="41"/>
        <v>0</v>
      </c>
      <c r="F40" s="43">
        <f t="shared" si="41"/>
        <v>0</v>
      </c>
      <c r="G40" s="43">
        <f t="shared" si="41"/>
        <v>0</v>
      </c>
      <c r="H40" s="43">
        <f t="shared" si="41"/>
        <v>0</v>
      </c>
      <c r="I40" s="43">
        <f t="shared" ref="I40:J40" si="42">I41+I42+I43+I44</f>
        <v>0</v>
      </c>
      <c r="J40" s="43">
        <f t="shared" si="42"/>
        <v>0</v>
      </c>
      <c r="K40" s="43">
        <f t="shared" ref="K40:M40" si="43">K41+K42+K43+K44</f>
        <v>0</v>
      </c>
      <c r="L40" s="43">
        <f t="shared" si="43"/>
        <v>0</v>
      </c>
      <c r="M40" s="43">
        <f t="shared" si="43"/>
        <v>0</v>
      </c>
      <c r="N40" s="38"/>
    </row>
    <row r="41" spans="1:14" hidden="1" x14ac:dyDescent="0.25">
      <c r="A41" s="39" t="s">
        <v>9</v>
      </c>
      <c r="B41" s="44">
        <f>SUM(C41:M41)</f>
        <v>0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0"/>
    </row>
    <row r="42" spans="1:14" hidden="1" x14ac:dyDescent="0.25">
      <c r="A42" s="39" t="s">
        <v>10</v>
      </c>
      <c r="B42" s="44">
        <f t="shared" ref="B42:B43" si="44">SUM(C42:M42)</f>
        <v>0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0"/>
    </row>
    <row r="43" spans="1:14" hidden="1" x14ac:dyDescent="0.25">
      <c r="A43" s="39" t="s">
        <v>11</v>
      </c>
      <c r="B43" s="44">
        <f t="shared" si="44"/>
        <v>0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0"/>
    </row>
    <row r="44" spans="1:14" ht="15.75" hidden="1" thickBot="1" x14ac:dyDescent="0.3">
      <c r="A44" s="41" t="s">
        <v>12</v>
      </c>
      <c r="B44" s="44">
        <f>SUM(C44:M44)</f>
        <v>0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2"/>
    </row>
    <row r="45" spans="1:14" s="10" customFormat="1" hidden="1" x14ac:dyDescent="0.25">
      <c r="A45" s="37" t="s">
        <v>25</v>
      </c>
      <c r="B45" s="43">
        <f>B46+B47+B48+B49</f>
        <v>0</v>
      </c>
      <c r="C45" s="43">
        <f t="shared" ref="C45:H45" si="45">C46+C47+C48+C49</f>
        <v>0</v>
      </c>
      <c r="D45" s="43">
        <f t="shared" si="45"/>
        <v>0</v>
      </c>
      <c r="E45" s="43">
        <f t="shared" si="45"/>
        <v>0</v>
      </c>
      <c r="F45" s="43">
        <f t="shared" si="45"/>
        <v>0</v>
      </c>
      <c r="G45" s="43">
        <f t="shared" si="45"/>
        <v>0</v>
      </c>
      <c r="H45" s="43">
        <f t="shared" si="45"/>
        <v>0</v>
      </c>
      <c r="I45" s="43">
        <f t="shared" ref="I45:J45" si="46">I46+I47+I48+I49</f>
        <v>0</v>
      </c>
      <c r="J45" s="43">
        <f t="shared" si="46"/>
        <v>0</v>
      </c>
      <c r="K45" s="43">
        <f t="shared" ref="K45:M45" si="47">K46+K47+K48+K49</f>
        <v>0</v>
      </c>
      <c r="L45" s="43">
        <f t="shared" si="47"/>
        <v>0</v>
      </c>
      <c r="M45" s="43">
        <f t="shared" si="47"/>
        <v>0</v>
      </c>
      <c r="N45" s="38"/>
    </row>
    <row r="46" spans="1:14" hidden="1" x14ac:dyDescent="0.25">
      <c r="A46" s="39" t="s">
        <v>9</v>
      </c>
      <c r="B46" s="44">
        <f>SUM(C46:H46)</f>
        <v>0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0"/>
    </row>
    <row r="47" spans="1:14" hidden="1" x14ac:dyDescent="0.25">
      <c r="A47" s="39" t="s">
        <v>10</v>
      </c>
      <c r="B47" s="44">
        <f t="shared" ref="B47:B49" si="48">SUM(C47:H47)</f>
        <v>0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0"/>
    </row>
    <row r="48" spans="1:14" hidden="1" x14ac:dyDescent="0.25">
      <c r="A48" s="39" t="s">
        <v>11</v>
      </c>
      <c r="B48" s="44">
        <f t="shared" si="48"/>
        <v>0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0"/>
    </row>
    <row r="49" spans="1:14" ht="15.75" hidden="1" thickBot="1" x14ac:dyDescent="0.3">
      <c r="A49" s="41" t="s">
        <v>12</v>
      </c>
      <c r="B49" s="44">
        <f t="shared" si="48"/>
        <v>0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2"/>
    </row>
    <row r="50" spans="1:14" s="10" customFormat="1" hidden="1" x14ac:dyDescent="0.25">
      <c r="A50" s="37" t="s">
        <v>26</v>
      </c>
      <c r="B50" s="43">
        <f>B51+B52+B53+B54</f>
        <v>0</v>
      </c>
      <c r="C50" s="43">
        <f t="shared" ref="C50:H50" si="49">C51+C52+C53+C54</f>
        <v>0</v>
      </c>
      <c r="D50" s="43">
        <f t="shared" si="49"/>
        <v>0</v>
      </c>
      <c r="E50" s="43">
        <f t="shared" si="49"/>
        <v>0</v>
      </c>
      <c r="F50" s="43">
        <f t="shared" si="49"/>
        <v>0</v>
      </c>
      <c r="G50" s="43">
        <f t="shared" si="49"/>
        <v>0</v>
      </c>
      <c r="H50" s="43">
        <f t="shared" si="49"/>
        <v>0</v>
      </c>
      <c r="I50" s="43">
        <f t="shared" ref="I50:J50" si="50">I51+I52+I53+I54</f>
        <v>0</v>
      </c>
      <c r="J50" s="43">
        <f t="shared" si="50"/>
        <v>0</v>
      </c>
      <c r="K50" s="43">
        <f t="shared" ref="K50:M50" si="51">K51+K52+K53+K54</f>
        <v>0</v>
      </c>
      <c r="L50" s="43">
        <f t="shared" si="51"/>
        <v>0</v>
      </c>
      <c r="M50" s="43">
        <f t="shared" si="51"/>
        <v>0</v>
      </c>
      <c r="N50" s="38"/>
    </row>
    <row r="51" spans="1:14" s="10" customFormat="1" hidden="1" x14ac:dyDescent="0.25">
      <c r="A51" s="39" t="s">
        <v>9</v>
      </c>
      <c r="B51" s="44">
        <f>SUM(C51:M51)</f>
        <v>0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0"/>
    </row>
    <row r="52" spans="1:14" hidden="1" x14ac:dyDescent="0.25">
      <c r="A52" s="39" t="s">
        <v>10</v>
      </c>
      <c r="B52" s="44">
        <f>SUM(C52:M52)</f>
        <v>0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0"/>
    </row>
    <row r="53" spans="1:14" hidden="1" x14ac:dyDescent="0.25">
      <c r="A53" s="39" t="s">
        <v>11</v>
      </c>
      <c r="B53" s="44">
        <f t="shared" ref="B53" si="52">SUM(C53:M53)</f>
        <v>0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0"/>
    </row>
    <row r="54" spans="1:14" ht="15.75" hidden="1" thickBot="1" x14ac:dyDescent="0.3">
      <c r="A54" s="41" t="s">
        <v>12</v>
      </c>
      <c r="B54" s="44">
        <f>SUM(C54:M54)</f>
        <v>0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2"/>
    </row>
    <row r="55" spans="1:14" ht="15.75" hidden="1" thickBot="1" x14ac:dyDescent="0.3">
      <c r="A55" s="95" t="s">
        <v>14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4"/>
    </row>
    <row r="56" spans="1:14" s="10" customFormat="1" hidden="1" x14ac:dyDescent="0.25">
      <c r="A56" s="37" t="s">
        <v>23</v>
      </c>
      <c r="B56" s="43">
        <f>B57+B58+B59+B60</f>
        <v>0</v>
      </c>
      <c r="C56" s="43">
        <f t="shared" ref="C56:H56" si="53">C57+C58+C59+C60</f>
        <v>0</v>
      </c>
      <c r="D56" s="43">
        <f t="shared" si="53"/>
        <v>0</v>
      </c>
      <c r="E56" s="43">
        <f t="shared" si="53"/>
        <v>0</v>
      </c>
      <c r="F56" s="43">
        <f t="shared" si="53"/>
        <v>0</v>
      </c>
      <c r="G56" s="43">
        <f t="shared" si="53"/>
        <v>0</v>
      </c>
      <c r="H56" s="43">
        <f t="shared" si="53"/>
        <v>0</v>
      </c>
      <c r="I56" s="43">
        <f t="shared" ref="I56:J56" si="54">I57+I58+I59+I60</f>
        <v>0</v>
      </c>
      <c r="J56" s="43">
        <f t="shared" si="54"/>
        <v>0</v>
      </c>
      <c r="K56" s="43">
        <f t="shared" ref="K56:M56" si="55">K57+K58+K59+K60</f>
        <v>0</v>
      </c>
      <c r="L56" s="43">
        <f t="shared" si="55"/>
        <v>0</v>
      </c>
      <c r="M56" s="43">
        <f t="shared" si="55"/>
        <v>0</v>
      </c>
      <c r="N56" s="38"/>
    </row>
    <row r="57" spans="1:14" hidden="1" x14ac:dyDescent="0.25">
      <c r="A57" s="39" t="s">
        <v>9</v>
      </c>
      <c r="B57" s="44">
        <f>SUM(C57:M57)</f>
        <v>0</v>
      </c>
      <c r="C57" s="44">
        <f t="shared" ref="C57:H60" si="56">C62+C67+C72</f>
        <v>0</v>
      </c>
      <c r="D57" s="44">
        <f t="shared" si="56"/>
        <v>0</v>
      </c>
      <c r="E57" s="44">
        <f t="shared" si="56"/>
        <v>0</v>
      </c>
      <c r="F57" s="44">
        <f t="shared" si="56"/>
        <v>0</v>
      </c>
      <c r="G57" s="44">
        <f t="shared" si="56"/>
        <v>0</v>
      </c>
      <c r="H57" s="44">
        <f t="shared" si="56"/>
        <v>0</v>
      </c>
      <c r="I57" s="44">
        <f t="shared" ref="I57:J57" si="57">I62+I67+I72</f>
        <v>0</v>
      </c>
      <c r="J57" s="44">
        <f t="shared" si="57"/>
        <v>0</v>
      </c>
      <c r="K57" s="44">
        <f t="shared" ref="K57:M57" si="58">K62+K67+K72</f>
        <v>0</v>
      </c>
      <c r="L57" s="44">
        <f t="shared" si="58"/>
        <v>0</v>
      </c>
      <c r="M57" s="44">
        <f t="shared" si="58"/>
        <v>0</v>
      </c>
      <c r="N57" s="40"/>
    </row>
    <row r="58" spans="1:14" hidden="1" x14ac:dyDescent="0.25">
      <c r="A58" s="39" t="s">
        <v>10</v>
      </c>
      <c r="B58" s="44">
        <f t="shared" ref="B58:B59" si="59">SUM(C58:M58)</f>
        <v>0</v>
      </c>
      <c r="C58" s="44">
        <f t="shared" si="56"/>
        <v>0</v>
      </c>
      <c r="D58" s="44">
        <f t="shared" si="56"/>
        <v>0</v>
      </c>
      <c r="E58" s="44">
        <f t="shared" si="56"/>
        <v>0</v>
      </c>
      <c r="F58" s="44">
        <f t="shared" si="56"/>
        <v>0</v>
      </c>
      <c r="G58" s="44">
        <f t="shared" si="56"/>
        <v>0</v>
      </c>
      <c r="H58" s="44">
        <f t="shared" si="56"/>
        <v>0</v>
      </c>
      <c r="I58" s="44">
        <f t="shared" ref="I58:J58" si="60">I63+I68+I73</f>
        <v>0</v>
      </c>
      <c r="J58" s="44">
        <f t="shared" si="60"/>
        <v>0</v>
      </c>
      <c r="K58" s="44">
        <f t="shared" ref="K58:M58" si="61">K63+K68+K73</f>
        <v>0</v>
      </c>
      <c r="L58" s="44">
        <f t="shared" si="61"/>
        <v>0</v>
      </c>
      <c r="M58" s="44">
        <f t="shared" si="61"/>
        <v>0</v>
      </c>
      <c r="N58" s="40"/>
    </row>
    <row r="59" spans="1:14" hidden="1" x14ac:dyDescent="0.25">
      <c r="A59" s="39" t="s">
        <v>11</v>
      </c>
      <c r="B59" s="44">
        <f t="shared" si="59"/>
        <v>0</v>
      </c>
      <c r="C59" s="44">
        <f t="shared" si="56"/>
        <v>0</v>
      </c>
      <c r="D59" s="44">
        <f t="shared" si="56"/>
        <v>0</v>
      </c>
      <c r="E59" s="44">
        <f t="shared" si="56"/>
        <v>0</v>
      </c>
      <c r="F59" s="44">
        <f t="shared" si="56"/>
        <v>0</v>
      </c>
      <c r="G59" s="44">
        <f t="shared" si="56"/>
        <v>0</v>
      </c>
      <c r="H59" s="44">
        <f t="shared" si="56"/>
        <v>0</v>
      </c>
      <c r="I59" s="44">
        <f t="shared" ref="I59:J59" si="62">I64+I69+I74</f>
        <v>0</v>
      </c>
      <c r="J59" s="44">
        <f t="shared" si="62"/>
        <v>0</v>
      </c>
      <c r="K59" s="44">
        <f t="shared" ref="K59:M59" si="63">K64+K69+K74</f>
        <v>0</v>
      </c>
      <c r="L59" s="44">
        <f t="shared" si="63"/>
        <v>0</v>
      </c>
      <c r="M59" s="44">
        <f t="shared" si="63"/>
        <v>0</v>
      </c>
      <c r="N59" s="40"/>
    </row>
    <row r="60" spans="1:14" ht="15.75" hidden="1" thickBot="1" x14ac:dyDescent="0.3">
      <c r="A60" s="41" t="s">
        <v>12</v>
      </c>
      <c r="B60" s="44">
        <f>SUM(C60:M60)</f>
        <v>0</v>
      </c>
      <c r="C60" s="44">
        <f t="shared" si="56"/>
        <v>0</v>
      </c>
      <c r="D60" s="44">
        <f t="shared" si="56"/>
        <v>0</v>
      </c>
      <c r="E60" s="44">
        <f t="shared" si="56"/>
        <v>0</v>
      </c>
      <c r="F60" s="44">
        <f t="shared" si="56"/>
        <v>0</v>
      </c>
      <c r="G60" s="44">
        <f t="shared" si="56"/>
        <v>0</v>
      </c>
      <c r="H60" s="44">
        <f t="shared" si="56"/>
        <v>0</v>
      </c>
      <c r="I60" s="44">
        <f t="shared" ref="I60:J60" si="64">I65+I70+I75</f>
        <v>0</v>
      </c>
      <c r="J60" s="44">
        <f t="shared" si="64"/>
        <v>0</v>
      </c>
      <c r="K60" s="44">
        <f t="shared" ref="K60:M60" si="65">K65+K70+K75</f>
        <v>0</v>
      </c>
      <c r="L60" s="44">
        <f t="shared" si="65"/>
        <v>0</v>
      </c>
      <c r="M60" s="44">
        <f t="shared" si="65"/>
        <v>0</v>
      </c>
      <c r="N60" s="42"/>
    </row>
    <row r="61" spans="1:14" s="10" customFormat="1" hidden="1" x14ac:dyDescent="0.25">
      <c r="A61" s="37" t="s">
        <v>24</v>
      </c>
      <c r="B61" s="43">
        <f>B62+B63+B64+B65</f>
        <v>0</v>
      </c>
      <c r="C61" s="43">
        <f t="shared" ref="C61:H61" si="66">C62+C63+C64+C65</f>
        <v>0</v>
      </c>
      <c r="D61" s="43">
        <f t="shared" si="66"/>
        <v>0</v>
      </c>
      <c r="E61" s="43">
        <f t="shared" si="66"/>
        <v>0</v>
      </c>
      <c r="F61" s="43">
        <f t="shared" si="66"/>
        <v>0</v>
      </c>
      <c r="G61" s="43">
        <f t="shared" si="66"/>
        <v>0</v>
      </c>
      <c r="H61" s="43">
        <f t="shared" si="66"/>
        <v>0</v>
      </c>
      <c r="I61" s="43">
        <f t="shared" ref="I61:J61" si="67">I62+I63+I64+I65</f>
        <v>0</v>
      </c>
      <c r="J61" s="43">
        <f t="shared" si="67"/>
        <v>0</v>
      </c>
      <c r="K61" s="43">
        <f t="shared" ref="K61:M61" si="68">K62+K63+K64+K65</f>
        <v>0</v>
      </c>
      <c r="L61" s="43">
        <f t="shared" si="68"/>
        <v>0</v>
      </c>
      <c r="M61" s="43">
        <f t="shared" si="68"/>
        <v>0</v>
      </c>
      <c r="N61" s="38"/>
    </row>
    <row r="62" spans="1:14" hidden="1" x14ac:dyDescent="0.25">
      <c r="A62" s="39" t="s">
        <v>9</v>
      </c>
      <c r="B62" s="44">
        <f>SUM(C62:M62)</f>
        <v>0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0"/>
    </row>
    <row r="63" spans="1:14" hidden="1" x14ac:dyDescent="0.25">
      <c r="A63" s="39" t="s">
        <v>10</v>
      </c>
      <c r="B63" s="44">
        <f t="shared" ref="B63:B64" si="69">SUM(C63:M63)</f>
        <v>0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0"/>
    </row>
    <row r="64" spans="1:14" hidden="1" x14ac:dyDescent="0.25">
      <c r="A64" s="39" t="s">
        <v>11</v>
      </c>
      <c r="B64" s="44">
        <f t="shared" si="69"/>
        <v>0</v>
      </c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0"/>
    </row>
    <row r="65" spans="1:14" ht="15.75" hidden="1" thickBot="1" x14ac:dyDescent="0.3">
      <c r="A65" s="41" t="s">
        <v>12</v>
      </c>
      <c r="B65" s="44">
        <f>SUM(C65:M65)</f>
        <v>0</v>
      </c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2"/>
    </row>
    <row r="66" spans="1:14" s="10" customFormat="1" hidden="1" x14ac:dyDescent="0.25">
      <c r="A66" s="37" t="s">
        <v>25</v>
      </c>
      <c r="B66" s="43">
        <f>B67+B68+B69+B70</f>
        <v>0</v>
      </c>
      <c r="C66" s="43">
        <f t="shared" ref="C66:H66" si="70">C67+C68+C69+C70</f>
        <v>0</v>
      </c>
      <c r="D66" s="43">
        <f t="shared" si="70"/>
        <v>0</v>
      </c>
      <c r="E66" s="43">
        <f t="shared" si="70"/>
        <v>0</v>
      </c>
      <c r="F66" s="43">
        <f t="shared" si="70"/>
        <v>0</v>
      </c>
      <c r="G66" s="43">
        <f t="shared" si="70"/>
        <v>0</v>
      </c>
      <c r="H66" s="43">
        <f t="shared" si="70"/>
        <v>0</v>
      </c>
      <c r="I66" s="43">
        <f t="shared" ref="I66:J66" si="71">I67+I68+I69+I70</f>
        <v>0</v>
      </c>
      <c r="J66" s="43">
        <f t="shared" si="71"/>
        <v>0</v>
      </c>
      <c r="K66" s="43">
        <f t="shared" ref="K66:M66" si="72">K67+K68+K69+K70</f>
        <v>0</v>
      </c>
      <c r="L66" s="43">
        <f t="shared" si="72"/>
        <v>0</v>
      </c>
      <c r="M66" s="43">
        <f t="shared" si="72"/>
        <v>0</v>
      </c>
      <c r="N66" s="38"/>
    </row>
    <row r="67" spans="1:14" hidden="1" x14ac:dyDescent="0.25">
      <c r="A67" s="39" t="s">
        <v>9</v>
      </c>
      <c r="B67" s="44">
        <f>SUM(C67:H67)</f>
        <v>0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0"/>
    </row>
    <row r="68" spans="1:14" hidden="1" x14ac:dyDescent="0.25">
      <c r="A68" s="39" t="s">
        <v>10</v>
      </c>
      <c r="B68" s="44">
        <f t="shared" ref="B68:B70" si="73">SUM(C68:H68)</f>
        <v>0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0"/>
    </row>
    <row r="69" spans="1:14" hidden="1" x14ac:dyDescent="0.25">
      <c r="A69" s="39" t="s">
        <v>11</v>
      </c>
      <c r="B69" s="44">
        <f t="shared" si="73"/>
        <v>0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0"/>
    </row>
    <row r="70" spans="1:14" ht="15.75" hidden="1" thickBot="1" x14ac:dyDescent="0.3">
      <c r="A70" s="41" t="s">
        <v>12</v>
      </c>
      <c r="B70" s="44">
        <f t="shared" si="73"/>
        <v>0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2"/>
    </row>
    <row r="71" spans="1:14" s="10" customFormat="1" hidden="1" x14ac:dyDescent="0.25">
      <c r="A71" s="37" t="s">
        <v>26</v>
      </c>
      <c r="B71" s="43">
        <f>B72+B73+B74+B75</f>
        <v>0</v>
      </c>
      <c r="C71" s="43">
        <f t="shared" ref="C71:H71" si="74">C72+C73+C74+C75</f>
        <v>0</v>
      </c>
      <c r="D71" s="43">
        <f t="shared" si="74"/>
        <v>0</v>
      </c>
      <c r="E71" s="43">
        <f t="shared" si="74"/>
        <v>0</v>
      </c>
      <c r="F71" s="43">
        <f t="shared" si="74"/>
        <v>0</v>
      </c>
      <c r="G71" s="43">
        <f t="shared" si="74"/>
        <v>0</v>
      </c>
      <c r="H71" s="43">
        <f t="shared" si="74"/>
        <v>0</v>
      </c>
      <c r="I71" s="43">
        <f t="shared" ref="I71:J71" si="75">I72+I73+I74+I75</f>
        <v>0</v>
      </c>
      <c r="J71" s="43">
        <f t="shared" si="75"/>
        <v>0</v>
      </c>
      <c r="K71" s="43">
        <f t="shared" ref="K71:M71" si="76">K72+K73+K74+K75</f>
        <v>0</v>
      </c>
      <c r="L71" s="43">
        <f t="shared" si="76"/>
        <v>0</v>
      </c>
      <c r="M71" s="43">
        <f t="shared" si="76"/>
        <v>0</v>
      </c>
      <c r="N71" s="38"/>
    </row>
    <row r="72" spans="1:14" s="10" customFormat="1" hidden="1" x14ac:dyDescent="0.25">
      <c r="A72" s="39" t="s">
        <v>9</v>
      </c>
      <c r="B72" s="44">
        <f>SUM(C72:M72)</f>
        <v>0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0"/>
    </row>
    <row r="73" spans="1:14" hidden="1" x14ac:dyDescent="0.25">
      <c r="A73" s="39" t="s">
        <v>10</v>
      </c>
      <c r="B73" s="44">
        <f>SUM(C73:M73)</f>
        <v>0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0"/>
    </row>
    <row r="74" spans="1:14" hidden="1" x14ac:dyDescent="0.25">
      <c r="A74" s="39" t="s">
        <v>11</v>
      </c>
      <c r="B74" s="44">
        <f t="shared" ref="B74" si="77">SUM(C74:M74)</f>
        <v>0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0"/>
    </row>
    <row r="75" spans="1:14" ht="15.75" hidden="1" thickBot="1" x14ac:dyDescent="0.3">
      <c r="A75" s="41" t="s">
        <v>12</v>
      </c>
      <c r="B75" s="44">
        <f>SUM(C75:M75)</f>
        <v>0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2"/>
    </row>
    <row r="76" spans="1:14" ht="15.75" thickBot="1" x14ac:dyDescent="0.3">
      <c r="A76" s="97" t="s">
        <v>15</v>
      </c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9"/>
    </row>
    <row r="77" spans="1:14" s="10" customFormat="1" x14ac:dyDescent="0.25">
      <c r="A77" s="20" t="s">
        <v>23</v>
      </c>
      <c r="B77" s="12">
        <f>B78+B79+B80+B81+B82</f>
        <v>24610</v>
      </c>
      <c r="C77" s="12">
        <f t="shared" ref="C77:M77" si="78">C78+C79+C80+C81+C82</f>
        <v>3500</v>
      </c>
      <c r="D77" s="12">
        <f t="shared" si="78"/>
        <v>2000</v>
      </c>
      <c r="E77" s="12">
        <f t="shared" si="78"/>
        <v>2000</v>
      </c>
      <c r="F77" s="12">
        <f t="shared" si="78"/>
        <v>2000</v>
      </c>
      <c r="G77" s="12">
        <f t="shared" si="78"/>
        <v>2000</v>
      </c>
      <c r="H77" s="12">
        <f t="shared" si="78"/>
        <v>2000</v>
      </c>
      <c r="I77" s="12">
        <f t="shared" si="78"/>
        <v>2000</v>
      </c>
      <c r="J77" s="12">
        <f t="shared" si="78"/>
        <v>2000</v>
      </c>
      <c r="K77" s="12">
        <f t="shared" si="78"/>
        <v>2370</v>
      </c>
      <c r="L77" s="12">
        <f t="shared" si="78"/>
        <v>2370</v>
      </c>
      <c r="M77" s="12">
        <f t="shared" si="78"/>
        <v>2370</v>
      </c>
      <c r="N77" s="21"/>
    </row>
    <row r="78" spans="1:14" x14ac:dyDescent="0.25">
      <c r="A78" s="22" t="s">
        <v>9</v>
      </c>
      <c r="B78" s="13">
        <f>SUM(C78:M78)</f>
        <v>0</v>
      </c>
      <c r="C78" s="13">
        <f t="shared" ref="C78:H82" si="79">C84+C90+C96</f>
        <v>0</v>
      </c>
      <c r="D78" s="13">
        <f t="shared" si="79"/>
        <v>0</v>
      </c>
      <c r="E78" s="13">
        <f t="shared" si="79"/>
        <v>0</v>
      </c>
      <c r="F78" s="13">
        <f t="shared" si="79"/>
        <v>0</v>
      </c>
      <c r="G78" s="13">
        <f t="shared" si="79"/>
        <v>0</v>
      </c>
      <c r="H78" s="13">
        <f t="shared" si="79"/>
        <v>0</v>
      </c>
      <c r="I78" s="13">
        <f t="shared" ref="I78:J78" si="80">I84+I90+I96</f>
        <v>0</v>
      </c>
      <c r="J78" s="13">
        <f t="shared" si="80"/>
        <v>0</v>
      </c>
      <c r="K78" s="13">
        <f t="shared" ref="K78:M78" si="81">K84+K90+K96</f>
        <v>0</v>
      </c>
      <c r="L78" s="13">
        <f t="shared" si="81"/>
        <v>0</v>
      </c>
      <c r="M78" s="13">
        <f t="shared" si="81"/>
        <v>0</v>
      </c>
      <c r="N78" s="23"/>
    </row>
    <row r="79" spans="1:14" x14ac:dyDescent="0.25">
      <c r="A79" s="22" t="s">
        <v>10</v>
      </c>
      <c r="B79" s="13">
        <f t="shared" ref="B79:B80" si="82">SUM(C79:M79)</f>
        <v>24610</v>
      </c>
      <c r="C79" s="13">
        <f t="shared" si="79"/>
        <v>3500</v>
      </c>
      <c r="D79" s="13">
        <f t="shared" si="79"/>
        <v>2000</v>
      </c>
      <c r="E79" s="13">
        <f t="shared" si="79"/>
        <v>2000</v>
      </c>
      <c r="F79" s="13">
        <f t="shared" si="79"/>
        <v>2000</v>
      </c>
      <c r="G79" s="13">
        <f t="shared" si="79"/>
        <v>2000</v>
      </c>
      <c r="H79" s="13">
        <f t="shared" si="79"/>
        <v>2000</v>
      </c>
      <c r="I79" s="13">
        <f t="shared" ref="I79:J79" si="83">I85+I91+I97</f>
        <v>2000</v>
      </c>
      <c r="J79" s="13">
        <f t="shared" si="83"/>
        <v>2000</v>
      </c>
      <c r="K79" s="13">
        <f t="shared" ref="K79:M79" si="84">K85+K91+K97</f>
        <v>2370</v>
      </c>
      <c r="L79" s="13">
        <f t="shared" si="84"/>
        <v>2370</v>
      </c>
      <c r="M79" s="13">
        <f t="shared" si="84"/>
        <v>2370</v>
      </c>
      <c r="N79" s="23"/>
    </row>
    <row r="80" spans="1:14" x14ac:dyDescent="0.25">
      <c r="A80" s="22" t="s">
        <v>11</v>
      </c>
      <c r="B80" s="13">
        <f t="shared" si="82"/>
        <v>0</v>
      </c>
      <c r="C80" s="13">
        <f t="shared" si="79"/>
        <v>0</v>
      </c>
      <c r="D80" s="13">
        <f t="shared" si="79"/>
        <v>0</v>
      </c>
      <c r="E80" s="13">
        <f t="shared" si="79"/>
        <v>0</v>
      </c>
      <c r="F80" s="13">
        <f t="shared" si="79"/>
        <v>0</v>
      </c>
      <c r="G80" s="13">
        <f t="shared" si="79"/>
        <v>0</v>
      </c>
      <c r="H80" s="13">
        <f t="shared" si="79"/>
        <v>0</v>
      </c>
      <c r="I80" s="13">
        <f t="shared" ref="I80:J80" si="85">I86+I92+I98</f>
        <v>0</v>
      </c>
      <c r="J80" s="13">
        <f t="shared" si="85"/>
        <v>0</v>
      </c>
      <c r="K80" s="13">
        <f t="shared" ref="K80:M80" si="86">K86+K92+K98</f>
        <v>0</v>
      </c>
      <c r="L80" s="13">
        <f t="shared" si="86"/>
        <v>0</v>
      </c>
      <c r="M80" s="13">
        <f t="shared" si="86"/>
        <v>0</v>
      </c>
      <c r="N80" s="23"/>
    </row>
    <row r="81" spans="1:14" x14ac:dyDescent="0.25">
      <c r="A81" s="22" t="s">
        <v>12</v>
      </c>
      <c r="B81" s="13">
        <f>SUM(C81:M81)</f>
        <v>0</v>
      </c>
      <c r="C81" s="13">
        <f t="shared" si="79"/>
        <v>0</v>
      </c>
      <c r="D81" s="13">
        <f t="shared" si="79"/>
        <v>0</v>
      </c>
      <c r="E81" s="13">
        <f t="shared" si="79"/>
        <v>0</v>
      </c>
      <c r="F81" s="13">
        <f t="shared" si="79"/>
        <v>0</v>
      </c>
      <c r="G81" s="13">
        <f t="shared" si="79"/>
        <v>0</v>
      </c>
      <c r="H81" s="13">
        <f t="shared" si="79"/>
        <v>0</v>
      </c>
      <c r="I81" s="13">
        <f t="shared" ref="I81:J82" si="87">I87+I93+I99</f>
        <v>0</v>
      </c>
      <c r="J81" s="13">
        <f t="shared" si="87"/>
        <v>0</v>
      </c>
      <c r="K81" s="13">
        <f t="shared" ref="K81:M82" si="88">K87+K93+K99</f>
        <v>0</v>
      </c>
      <c r="L81" s="13">
        <f t="shared" si="88"/>
        <v>0</v>
      </c>
      <c r="M81" s="13">
        <f t="shared" si="88"/>
        <v>0</v>
      </c>
      <c r="N81" s="23"/>
    </row>
    <row r="82" spans="1:14" ht="15.75" thickBot="1" x14ac:dyDescent="0.3">
      <c r="A82" s="46" t="s">
        <v>36</v>
      </c>
      <c r="B82" s="13">
        <f>SUM(C82:M82)</f>
        <v>0</v>
      </c>
      <c r="C82" s="13">
        <f t="shared" si="79"/>
        <v>0</v>
      </c>
      <c r="D82" s="13">
        <f t="shared" si="79"/>
        <v>0</v>
      </c>
      <c r="E82" s="13">
        <f t="shared" si="79"/>
        <v>0</v>
      </c>
      <c r="F82" s="13">
        <f t="shared" si="79"/>
        <v>0</v>
      </c>
      <c r="G82" s="13">
        <f t="shared" si="79"/>
        <v>0</v>
      </c>
      <c r="H82" s="13">
        <f t="shared" si="79"/>
        <v>0</v>
      </c>
      <c r="I82" s="13">
        <f t="shared" si="87"/>
        <v>0</v>
      </c>
      <c r="J82" s="13">
        <f t="shared" si="87"/>
        <v>0</v>
      </c>
      <c r="K82" s="13">
        <f t="shared" si="88"/>
        <v>0</v>
      </c>
      <c r="L82" s="13">
        <f t="shared" si="88"/>
        <v>0</v>
      </c>
      <c r="M82" s="13">
        <f t="shared" si="88"/>
        <v>0</v>
      </c>
      <c r="N82" s="48"/>
    </row>
    <row r="83" spans="1:14" s="10" customFormat="1" x14ac:dyDescent="0.25">
      <c r="A83" s="20" t="s">
        <v>24</v>
      </c>
      <c r="B83" s="12">
        <f>B84+B85+B86+B87+B88</f>
        <v>0</v>
      </c>
      <c r="C83" s="12">
        <f t="shared" ref="C83:M83" si="89">C84+C85+C86+C87+C88</f>
        <v>0</v>
      </c>
      <c r="D83" s="12">
        <f t="shared" si="89"/>
        <v>0</v>
      </c>
      <c r="E83" s="12">
        <f t="shared" si="89"/>
        <v>0</v>
      </c>
      <c r="F83" s="12">
        <f t="shared" si="89"/>
        <v>0</v>
      </c>
      <c r="G83" s="12">
        <f t="shared" si="89"/>
        <v>0</v>
      </c>
      <c r="H83" s="12">
        <f t="shared" si="89"/>
        <v>0</v>
      </c>
      <c r="I83" s="12">
        <f t="shared" si="89"/>
        <v>0</v>
      </c>
      <c r="J83" s="12">
        <f t="shared" si="89"/>
        <v>0</v>
      </c>
      <c r="K83" s="12">
        <f t="shared" si="89"/>
        <v>0</v>
      </c>
      <c r="L83" s="12">
        <f t="shared" si="89"/>
        <v>0</v>
      </c>
      <c r="M83" s="12">
        <f t="shared" si="89"/>
        <v>0</v>
      </c>
      <c r="N83" s="21"/>
    </row>
    <row r="84" spans="1:14" x14ac:dyDescent="0.25">
      <c r="A84" s="22" t="s">
        <v>9</v>
      </c>
      <c r="B84" s="13">
        <f>SUM(C84:M84)</f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23"/>
    </row>
    <row r="85" spans="1:14" x14ac:dyDescent="0.25">
      <c r="A85" s="22" t="s">
        <v>10</v>
      </c>
      <c r="B85" s="13">
        <f t="shared" ref="B85:B86" si="90">SUM(C85:M85)</f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23"/>
    </row>
    <row r="86" spans="1:14" x14ac:dyDescent="0.25">
      <c r="A86" s="22" t="s">
        <v>11</v>
      </c>
      <c r="B86" s="13">
        <f t="shared" si="90"/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23"/>
    </row>
    <row r="87" spans="1:14" x14ac:dyDescent="0.25">
      <c r="A87" s="22" t="s">
        <v>12</v>
      </c>
      <c r="B87" s="13">
        <f>SUM(C87:M87)</f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23"/>
    </row>
    <row r="88" spans="1:14" ht="15.75" thickBot="1" x14ac:dyDescent="0.3">
      <c r="A88" s="51" t="s">
        <v>36</v>
      </c>
      <c r="B88" s="14">
        <f>SUM(C88:M88)</f>
        <v>0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4"/>
    </row>
    <row r="89" spans="1:14" s="10" customFormat="1" x14ac:dyDescent="0.25">
      <c r="A89" s="20" t="s">
        <v>25</v>
      </c>
      <c r="B89" s="12">
        <f>B90+B91+B92+B93+B94</f>
        <v>0</v>
      </c>
      <c r="C89" s="12">
        <f t="shared" ref="C89:M89" si="91">C90+C91+C92+C93+C94</f>
        <v>0</v>
      </c>
      <c r="D89" s="12">
        <f t="shared" si="91"/>
        <v>0</v>
      </c>
      <c r="E89" s="12">
        <f t="shared" si="91"/>
        <v>0</v>
      </c>
      <c r="F89" s="12">
        <f t="shared" si="91"/>
        <v>0</v>
      </c>
      <c r="G89" s="12">
        <f t="shared" si="91"/>
        <v>0</v>
      </c>
      <c r="H89" s="12">
        <f t="shared" si="91"/>
        <v>0</v>
      </c>
      <c r="I89" s="12">
        <f t="shared" si="91"/>
        <v>0</v>
      </c>
      <c r="J89" s="12">
        <f t="shared" si="91"/>
        <v>0</v>
      </c>
      <c r="K89" s="12">
        <f t="shared" si="91"/>
        <v>0</v>
      </c>
      <c r="L89" s="12">
        <f t="shared" si="91"/>
        <v>0</v>
      </c>
      <c r="M89" s="12">
        <f t="shared" si="91"/>
        <v>0</v>
      </c>
      <c r="N89" s="21"/>
    </row>
    <row r="90" spans="1:14" x14ac:dyDescent="0.25">
      <c r="A90" s="22" t="s">
        <v>9</v>
      </c>
      <c r="B90" s="13">
        <f>SUM(C90:H90)</f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23"/>
    </row>
    <row r="91" spans="1:14" x14ac:dyDescent="0.25">
      <c r="A91" s="22" t="s">
        <v>10</v>
      </c>
      <c r="B91" s="13">
        <f t="shared" ref="B91:B94" si="92">SUM(C91:H91)</f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23"/>
    </row>
    <row r="92" spans="1:14" x14ac:dyDescent="0.25">
      <c r="A92" s="22" t="s">
        <v>11</v>
      </c>
      <c r="B92" s="13">
        <f t="shared" si="92"/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23"/>
    </row>
    <row r="93" spans="1:14" x14ac:dyDescent="0.25">
      <c r="A93" s="22" t="s">
        <v>12</v>
      </c>
      <c r="B93" s="13">
        <f t="shared" si="92"/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23"/>
    </row>
    <row r="94" spans="1:14" ht="15.75" thickBot="1" x14ac:dyDescent="0.3">
      <c r="A94" s="51" t="s">
        <v>36</v>
      </c>
      <c r="B94" s="14">
        <f t="shared" si="92"/>
        <v>0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4"/>
    </row>
    <row r="95" spans="1:14" s="10" customFormat="1" x14ac:dyDescent="0.25">
      <c r="A95" s="20" t="s">
        <v>26</v>
      </c>
      <c r="B95" s="12">
        <f>B96+B97+B98+B99+B100</f>
        <v>24610</v>
      </c>
      <c r="C95" s="12">
        <f t="shared" ref="C95:H95" si="93">C96+C97+C98+C99</f>
        <v>3500</v>
      </c>
      <c r="D95" s="12">
        <f t="shared" si="93"/>
        <v>2000</v>
      </c>
      <c r="E95" s="12">
        <f t="shared" si="93"/>
        <v>2000</v>
      </c>
      <c r="F95" s="12">
        <f t="shared" si="93"/>
        <v>2000</v>
      </c>
      <c r="G95" s="12">
        <f t="shared" si="93"/>
        <v>2000</v>
      </c>
      <c r="H95" s="12">
        <f t="shared" si="93"/>
        <v>2000</v>
      </c>
      <c r="I95" s="12">
        <f t="shared" ref="I95:J95" si="94">I96+I97+I98+I99</f>
        <v>2000</v>
      </c>
      <c r="J95" s="12">
        <f t="shared" si="94"/>
        <v>2000</v>
      </c>
      <c r="K95" s="12">
        <f t="shared" ref="K95:M95" si="95">K96+K97+K98+K99</f>
        <v>2370</v>
      </c>
      <c r="L95" s="12">
        <f t="shared" si="95"/>
        <v>2370</v>
      </c>
      <c r="M95" s="12">
        <f t="shared" si="95"/>
        <v>2370</v>
      </c>
      <c r="N95" s="21"/>
    </row>
    <row r="96" spans="1:14" s="10" customFormat="1" x14ac:dyDescent="0.25">
      <c r="A96" s="22" t="s">
        <v>9</v>
      </c>
      <c r="B96" s="13">
        <f>SUM(C96:M96)</f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23"/>
    </row>
    <row r="97" spans="1:14" x14ac:dyDescent="0.25">
      <c r="A97" s="22" t="s">
        <v>10</v>
      </c>
      <c r="B97" s="13">
        <f>SUM(C97:M97)</f>
        <v>24610</v>
      </c>
      <c r="C97" s="13">
        <v>3500</v>
      </c>
      <c r="D97" s="13">
        <v>2000</v>
      </c>
      <c r="E97" s="13">
        <v>2000</v>
      </c>
      <c r="F97" s="13">
        <v>2000</v>
      </c>
      <c r="G97" s="13">
        <v>2000</v>
      </c>
      <c r="H97" s="13">
        <v>2000</v>
      </c>
      <c r="I97" s="13">
        <v>2000</v>
      </c>
      <c r="J97" s="13">
        <v>2000</v>
      </c>
      <c r="K97" s="13">
        <v>2370</v>
      </c>
      <c r="L97" s="13">
        <v>2370</v>
      </c>
      <c r="M97" s="13">
        <v>2370</v>
      </c>
      <c r="N97" s="23"/>
    </row>
    <row r="98" spans="1:14" x14ac:dyDescent="0.25">
      <c r="A98" s="22" t="s">
        <v>11</v>
      </c>
      <c r="B98" s="13">
        <f t="shared" ref="B98" si="96">SUM(C98:M98)</f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52"/>
    </row>
    <row r="99" spans="1:14" x14ac:dyDescent="0.25">
      <c r="A99" s="22" t="s">
        <v>12</v>
      </c>
      <c r="B99" s="13">
        <f>SUM(C99:M99)</f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52"/>
    </row>
    <row r="100" spans="1:14" ht="15.75" thickBot="1" x14ac:dyDescent="0.3">
      <c r="A100" s="51" t="s">
        <v>36</v>
      </c>
      <c r="B100" s="14">
        <f>SUM(C100:M100)</f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50"/>
    </row>
    <row r="101" spans="1:14" ht="15.75" thickBot="1" x14ac:dyDescent="0.3">
      <c r="A101" s="100" t="s">
        <v>16</v>
      </c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2"/>
    </row>
    <row r="102" spans="1:14" s="10" customFormat="1" x14ac:dyDescent="0.25">
      <c r="A102" s="20" t="s">
        <v>23</v>
      </c>
      <c r="B102" s="12">
        <f>B103+B104+B105+B106</f>
        <v>51</v>
      </c>
      <c r="C102" s="12">
        <f t="shared" ref="C102:H102" si="97">C103+C104+C105+C106</f>
        <v>51</v>
      </c>
      <c r="D102" s="12">
        <f t="shared" si="97"/>
        <v>0</v>
      </c>
      <c r="E102" s="12">
        <f t="shared" si="97"/>
        <v>0</v>
      </c>
      <c r="F102" s="12">
        <f t="shared" si="97"/>
        <v>0</v>
      </c>
      <c r="G102" s="12">
        <f t="shared" si="97"/>
        <v>0</v>
      </c>
      <c r="H102" s="12">
        <f t="shared" si="97"/>
        <v>0</v>
      </c>
      <c r="I102" s="12">
        <f t="shared" ref="I102:J102" si="98">I103+I104+I105+I106</f>
        <v>0</v>
      </c>
      <c r="J102" s="12">
        <f t="shared" si="98"/>
        <v>0</v>
      </c>
      <c r="K102" s="12">
        <f t="shared" ref="K102:M102" si="99">K103+K104+K105+K106</f>
        <v>0</v>
      </c>
      <c r="L102" s="12">
        <f t="shared" si="99"/>
        <v>0</v>
      </c>
      <c r="M102" s="12">
        <f t="shared" si="99"/>
        <v>0</v>
      </c>
      <c r="N102" s="21"/>
    </row>
    <row r="103" spans="1:14" x14ac:dyDescent="0.25">
      <c r="A103" s="22" t="s">
        <v>9</v>
      </c>
      <c r="B103" s="13">
        <f>SUM(C103:M103)</f>
        <v>0</v>
      </c>
      <c r="C103" s="47">
        <f t="shared" ref="C103:C106" si="100">C109+C115+C121</f>
        <v>0</v>
      </c>
      <c r="D103" s="13">
        <f t="shared" ref="D103:H106" si="101">D109+D115+D121</f>
        <v>0</v>
      </c>
      <c r="E103" s="13">
        <f t="shared" si="101"/>
        <v>0</v>
      </c>
      <c r="F103" s="13">
        <f t="shared" si="101"/>
        <v>0</v>
      </c>
      <c r="G103" s="13">
        <f t="shared" si="101"/>
        <v>0</v>
      </c>
      <c r="H103" s="13">
        <f t="shared" si="101"/>
        <v>0</v>
      </c>
      <c r="I103" s="13">
        <f t="shared" ref="I103:J103" si="102">I109+I115+I121</f>
        <v>0</v>
      </c>
      <c r="J103" s="13">
        <f t="shared" si="102"/>
        <v>0</v>
      </c>
      <c r="K103" s="13">
        <f t="shared" ref="K103:M103" si="103">K109+K115+K121</f>
        <v>0</v>
      </c>
      <c r="L103" s="13">
        <f t="shared" si="103"/>
        <v>0</v>
      </c>
      <c r="M103" s="13">
        <f t="shared" si="103"/>
        <v>0</v>
      </c>
      <c r="N103" s="23"/>
    </row>
    <row r="104" spans="1:14" x14ac:dyDescent="0.25">
      <c r="A104" s="22" t="s">
        <v>10</v>
      </c>
      <c r="B104" s="13">
        <f t="shared" ref="B104:B105" si="104">SUM(C104:M104)</f>
        <v>51</v>
      </c>
      <c r="C104" s="47">
        <f t="shared" si="100"/>
        <v>51</v>
      </c>
      <c r="D104" s="13">
        <f t="shared" si="101"/>
        <v>0</v>
      </c>
      <c r="E104" s="13">
        <f t="shared" si="101"/>
        <v>0</v>
      </c>
      <c r="F104" s="13">
        <f t="shared" si="101"/>
        <v>0</v>
      </c>
      <c r="G104" s="13">
        <f t="shared" si="101"/>
        <v>0</v>
      </c>
      <c r="H104" s="13">
        <f t="shared" si="101"/>
        <v>0</v>
      </c>
      <c r="I104" s="13">
        <f t="shared" ref="I104:J104" si="105">I110+I116+I122</f>
        <v>0</v>
      </c>
      <c r="J104" s="13">
        <f t="shared" si="105"/>
        <v>0</v>
      </c>
      <c r="K104" s="13">
        <f t="shared" ref="K104:M104" si="106">K110+K116+K122</f>
        <v>0</v>
      </c>
      <c r="L104" s="13">
        <f t="shared" si="106"/>
        <v>0</v>
      </c>
      <c r="M104" s="13">
        <f t="shared" si="106"/>
        <v>0</v>
      </c>
      <c r="N104" s="23"/>
    </row>
    <row r="105" spans="1:14" x14ac:dyDescent="0.25">
      <c r="A105" s="22" t="s">
        <v>11</v>
      </c>
      <c r="B105" s="13">
        <f t="shared" si="104"/>
        <v>0</v>
      </c>
      <c r="C105" s="47">
        <f t="shared" si="100"/>
        <v>0</v>
      </c>
      <c r="D105" s="13">
        <f t="shared" si="101"/>
        <v>0</v>
      </c>
      <c r="E105" s="13">
        <f t="shared" si="101"/>
        <v>0</v>
      </c>
      <c r="F105" s="13">
        <f t="shared" si="101"/>
        <v>0</v>
      </c>
      <c r="G105" s="13">
        <f t="shared" si="101"/>
        <v>0</v>
      </c>
      <c r="H105" s="13">
        <f t="shared" si="101"/>
        <v>0</v>
      </c>
      <c r="I105" s="13">
        <f t="shared" ref="I105:J105" si="107">I111+I117+I123</f>
        <v>0</v>
      </c>
      <c r="J105" s="13">
        <f t="shared" si="107"/>
        <v>0</v>
      </c>
      <c r="K105" s="13">
        <f t="shared" ref="K105:M105" si="108">K111+K117+K123</f>
        <v>0</v>
      </c>
      <c r="L105" s="13">
        <f t="shared" si="108"/>
        <v>0</v>
      </c>
      <c r="M105" s="13">
        <f t="shared" si="108"/>
        <v>0</v>
      </c>
      <c r="N105" s="23"/>
    </row>
    <row r="106" spans="1:14" x14ac:dyDescent="0.25">
      <c r="A106" s="22" t="s">
        <v>12</v>
      </c>
      <c r="B106" s="13">
        <f>SUM(C106:M106)</f>
        <v>0</v>
      </c>
      <c r="C106" s="47">
        <f t="shared" si="100"/>
        <v>0</v>
      </c>
      <c r="D106" s="13">
        <f t="shared" si="101"/>
        <v>0</v>
      </c>
      <c r="E106" s="13">
        <f t="shared" si="101"/>
        <v>0</v>
      </c>
      <c r="F106" s="13">
        <f t="shared" si="101"/>
        <v>0</v>
      </c>
      <c r="G106" s="13">
        <f t="shared" si="101"/>
        <v>0</v>
      </c>
      <c r="H106" s="13">
        <f t="shared" si="101"/>
        <v>0</v>
      </c>
      <c r="I106" s="13">
        <f>I112+I118+I124</f>
        <v>0</v>
      </c>
      <c r="J106" s="13">
        <f>J112+J118+J124</f>
        <v>0</v>
      </c>
      <c r="K106" s="13">
        <f>K112+K118+K124</f>
        <v>0</v>
      </c>
      <c r="L106" s="13">
        <f>L112+L118+L124</f>
        <v>0</v>
      </c>
      <c r="M106" s="13">
        <f>M112+M118+M124</f>
        <v>0</v>
      </c>
      <c r="N106" s="23"/>
    </row>
    <row r="107" spans="1:14" ht="15.75" thickBot="1" x14ac:dyDescent="0.3">
      <c r="A107" s="51" t="s">
        <v>36</v>
      </c>
      <c r="B107" s="47">
        <f>SUM(C107:M107)</f>
        <v>0</v>
      </c>
      <c r="C107" s="47">
        <f>C113+C119+C125</f>
        <v>0</v>
      </c>
      <c r="D107" s="47">
        <f t="shared" ref="D107:M107" si="109">D113+D119+D125</f>
        <v>0</v>
      </c>
      <c r="E107" s="47">
        <f t="shared" si="109"/>
        <v>0</v>
      </c>
      <c r="F107" s="47">
        <f t="shared" si="109"/>
        <v>0</v>
      </c>
      <c r="G107" s="47">
        <f t="shared" si="109"/>
        <v>0</v>
      </c>
      <c r="H107" s="47">
        <f t="shared" si="109"/>
        <v>0</v>
      </c>
      <c r="I107" s="47">
        <f t="shared" si="109"/>
        <v>0</v>
      </c>
      <c r="J107" s="47">
        <f t="shared" si="109"/>
        <v>0</v>
      </c>
      <c r="K107" s="47">
        <f t="shared" si="109"/>
        <v>0</v>
      </c>
      <c r="L107" s="47">
        <f t="shared" si="109"/>
        <v>0</v>
      </c>
      <c r="M107" s="47">
        <f t="shared" si="109"/>
        <v>0</v>
      </c>
      <c r="N107" s="48"/>
    </row>
    <row r="108" spans="1:14" s="10" customFormat="1" x14ac:dyDescent="0.25">
      <c r="A108" s="20" t="s">
        <v>24</v>
      </c>
      <c r="B108" s="12">
        <f>B109+B110+B111+B112+B113</f>
        <v>0</v>
      </c>
      <c r="C108" s="12">
        <f t="shared" ref="C108:M108" si="110">C109+C110+C111+C112+C113</f>
        <v>0</v>
      </c>
      <c r="D108" s="12">
        <f t="shared" si="110"/>
        <v>0</v>
      </c>
      <c r="E108" s="12">
        <f t="shared" si="110"/>
        <v>0</v>
      </c>
      <c r="F108" s="12">
        <f t="shared" si="110"/>
        <v>0</v>
      </c>
      <c r="G108" s="12">
        <f t="shared" si="110"/>
        <v>0</v>
      </c>
      <c r="H108" s="12">
        <f t="shared" si="110"/>
        <v>0</v>
      </c>
      <c r="I108" s="12">
        <f t="shared" si="110"/>
        <v>0</v>
      </c>
      <c r="J108" s="12">
        <f t="shared" si="110"/>
        <v>0</v>
      </c>
      <c r="K108" s="12">
        <f t="shared" si="110"/>
        <v>0</v>
      </c>
      <c r="L108" s="12">
        <f t="shared" si="110"/>
        <v>0</v>
      </c>
      <c r="M108" s="12">
        <f t="shared" si="110"/>
        <v>0</v>
      </c>
      <c r="N108" s="21"/>
    </row>
    <row r="109" spans="1:14" x14ac:dyDescent="0.25">
      <c r="A109" s="22" t="s">
        <v>9</v>
      </c>
      <c r="B109" s="13">
        <f>SUM(C109:M109)</f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23"/>
    </row>
    <row r="110" spans="1:14" x14ac:dyDescent="0.25">
      <c r="A110" s="22" t="s">
        <v>10</v>
      </c>
      <c r="B110" s="13">
        <f t="shared" ref="B110:B111" si="111">SUM(C110:M110)</f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23"/>
    </row>
    <row r="111" spans="1:14" x14ac:dyDescent="0.25">
      <c r="A111" s="57" t="s">
        <v>11</v>
      </c>
      <c r="B111" s="13">
        <f t="shared" si="111"/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23"/>
    </row>
    <row r="112" spans="1:14" x14ac:dyDescent="0.25">
      <c r="A112" s="57" t="s">
        <v>12</v>
      </c>
      <c r="B112" s="13">
        <f>SUM(C112:M112)</f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23"/>
    </row>
    <row r="113" spans="1:15" ht="15.75" thickBot="1" x14ac:dyDescent="0.3">
      <c r="A113" s="58" t="s">
        <v>36</v>
      </c>
      <c r="B113" s="13">
        <f>SUM(C113:M113)</f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25"/>
    </row>
    <row r="114" spans="1:15" s="10" customFormat="1" x14ac:dyDescent="0.25">
      <c r="A114" s="56" t="s">
        <v>25</v>
      </c>
      <c r="B114" s="12">
        <f>B115+B116+B117+B118+B119</f>
        <v>0</v>
      </c>
      <c r="C114" s="12">
        <f t="shared" ref="C114:M114" si="112">C115+C116+C117+C118+C119</f>
        <v>0</v>
      </c>
      <c r="D114" s="12">
        <f t="shared" si="112"/>
        <v>0</v>
      </c>
      <c r="E114" s="12">
        <f t="shared" si="112"/>
        <v>0</v>
      </c>
      <c r="F114" s="12">
        <f t="shared" si="112"/>
        <v>0</v>
      </c>
      <c r="G114" s="12">
        <f t="shared" si="112"/>
        <v>0</v>
      </c>
      <c r="H114" s="12">
        <f t="shared" si="112"/>
        <v>0</v>
      </c>
      <c r="I114" s="12">
        <f t="shared" si="112"/>
        <v>0</v>
      </c>
      <c r="J114" s="12">
        <f t="shared" si="112"/>
        <v>0</v>
      </c>
      <c r="K114" s="12">
        <f t="shared" si="112"/>
        <v>0</v>
      </c>
      <c r="L114" s="12">
        <f t="shared" si="112"/>
        <v>0</v>
      </c>
      <c r="M114" s="12">
        <f t="shared" si="112"/>
        <v>0</v>
      </c>
      <c r="N114" s="21"/>
    </row>
    <row r="115" spans="1:15" x14ac:dyDescent="0.25">
      <c r="A115" s="57" t="s">
        <v>9</v>
      </c>
      <c r="B115" s="13">
        <f>SUM(C115:H115)</f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23"/>
    </row>
    <row r="116" spans="1:15" x14ac:dyDescent="0.25">
      <c r="A116" s="57" t="s">
        <v>10</v>
      </c>
      <c r="B116" s="13">
        <f t="shared" ref="B116:B119" si="113">SUM(C116:H116)</f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23"/>
    </row>
    <row r="117" spans="1:15" x14ac:dyDescent="0.25">
      <c r="A117" s="57" t="s">
        <v>11</v>
      </c>
      <c r="B117" s="13">
        <f t="shared" si="113"/>
        <v>0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23"/>
    </row>
    <row r="118" spans="1:15" x14ac:dyDescent="0.25">
      <c r="A118" s="57" t="s">
        <v>12</v>
      </c>
      <c r="B118" s="13">
        <f t="shared" si="113"/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23"/>
    </row>
    <row r="119" spans="1:15" ht="15.75" thickBot="1" x14ac:dyDescent="0.3">
      <c r="A119" s="58" t="s">
        <v>36</v>
      </c>
      <c r="B119" s="13">
        <f t="shared" si="113"/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25"/>
    </row>
    <row r="120" spans="1:15" s="10" customFormat="1" x14ac:dyDescent="0.25">
      <c r="A120" s="56" t="s">
        <v>26</v>
      </c>
      <c r="B120" s="12">
        <f>B121+B122+B123+B124+B125</f>
        <v>51</v>
      </c>
      <c r="C120" s="12">
        <f t="shared" ref="C120:M120" si="114">C121+C122+C123+C124+C125</f>
        <v>51</v>
      </c>
      <c r="D120" s="12">
        <f t="shared" si="114"/>
        <v>0</v>
      </c>
      <c r="E120" s="12">
        <f t="shared" si="114"/>
        <v>0</v>
      </c>
      <c r="F120" s="12">
        <f t="shared" si="114"/>
        <v>0</v>
      </c>
      <c r="G120" s="12">
        <f t="shared" si="114"/>
        <v>0</v>
      </c>
      <c r="H120" s="12">
        <f t="shared" si="114"/>
        <v>0</v>
      </c>
      <c r="I120" s="12">
        <f t="shared" si="114"/>
        <v>0</v>
      </c>
      <c r="J120" s="12">
        <f t="shared" si="114"/>
        <v>0</v>
      </c>
      <c r="K120" s="12">
        <f t="shared" si="114"/>
        <v>0</v>
      </c>
      <c r="L120" s="12">
        <f t="shared" si="114"/>
        <v>0</v>
      </c>
      <c r="M120" s="12">
        <f t="shared" si="114"/>
        <v>0</v>
      </c>
      <c r="N120" s="21"/>
    </row>
    <row r="121" spans="1:15" s="10" customFormat="1" x14ac:dyDescent="0.25">
      <c r="A121" s="57" t="s">
        <v>9</v>
      </c>
      <c r="B121" s="13">
        <f>SUM(C121:M121)</f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23"/>
    </row>
    <row r="122" spans="1:15" x14ac:dyDescent="0.25">
      <c r="A122" s="57" t="s">
        <v>10</v>
      </c>
      <c r="B122" s="13">
        <f>SUM(C122:M122)</f>
        <v>51</v>
      </c>
      <c r="C122" s="13">
        <v>51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23"/>
    </row>
    <row r="123" spans="1:15" x14ac:dyDescent="0.25">
      <c r="A123" s="57" t="s">
        <v>11</v>
      </c>
      <c r="B123" s="13">
        <f t="shared" ref="B123" si="115">SUM(C123:M123)</f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23"/>
    </row>
    <row r="124" spans="1:15" x14ac:dyDescent="0.25">
      <c r="A124" s="57" t="s">
        <v>12</v>
      </c>
      <c r="B124" s="13">
        <f>SUM(C124:M124)</f>
        <v>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23"/>
    </row>
    <row r="125" spans="1:15" ht="15.75" thickBot="1" x14ac:dyDescent="0.3">
      <c r="A125" s="58" t="s">
        <v>36</v>
      </c>
      <c r="B125" s="14">
        <f>SUM(C125:M125)</f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25"/>
    </row>
    <row r="126" spans="1:15" ht="15.75" thickBot="1" x14ac:dyDescent="0.3">
      <c r="A126" s="100" t="s">
        <v>20</v>
      </c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2"/>
    </row>
    <row r="127" spans="1:15" s="10" customFormat="1" x14ac:dyDescent="0.25">
      <c r="A127" s="20" t="s">
        <v>23</v>
      </c>
      <c r="B127" s="12">
        <f>B128+B129+B130+B131</f>
        <v>53450630.200000003</v>
      </c>
      <c r="C127" s="12">
        <f t="shared" ref="C127:H127" si="116">C128+C129+C130+C131</f>
        <v>4169094.8000000003</v>
      </c>
      <c r="D127" s="12">
        <f t="shared" si="116"/>
        <v>1745709.5</v>
      </c>
      <c r="E127" s="12">
        <f t="shared" si="116"/>
        <v>2605644.6</v>
      </c>
      <c r="F127" s="12">
        <f t="shared" si="116"/>
        <v>3846337.2</v>
      </c>
      <c r="G127" s="12">
        <f t="shared" si="116"/>
        <v>8088801.0999999996</v>
      </c>
      <c r="H127" s="12">
        <f t="shared" si="116"/>
        <v>6405622.5</v>
      </c>
      <c r="I127" s="12">
        <f t="shared" ref="I127:J127" si="117">I128+I129+I130+I131</f>
        <v>3328277.5999999996</v>
      </c>
      <c r="J127" s="12">
        <f t="shared" si="117"/>
        <v>2084125.9</v>
      </c>
      <c r="K127" s="12">
        <f t="shared" ref="K127:M127" si="118">K128+K129+K130+K131</f>
        <v>8995905.8999999985</v>
      </c>
      <c r="L127" s="12">
        <f t="shared" si="118"/>
        <v>6934110.1000000006</v>
      </c>
      <c r="M127" s="12">
        <f t="shared" si="118"/>
        <v>5247001</v>
      </c>
      <c r="N127" s="21"/>
      <c r="O127" s="35"/>
    </row>
    <row r="128" spans="1:15" x14ac:dyDescent="0.25">
      <c r="A128" s="22" t="s">
        <v>9</v>
      </c>
      <c r="B128" s="13">
        <f>SUM(C128:M128)</f>
        <v>12772132.800000001</v>
      </c>
      <c r="C128" s="13">
        <f t="shared" ref="C128:H128" si="119">C134+C140+C146</f>
        <v>908328.5</v>
      </c>
      <c r="D128" s="13">
        <f t="shared" si="119"/>
        <v>683196</v>
      </c>
      <c r="E128" s="13">
        <f t="shared" si="119"/>
        <v>870392.4</v>
      </c>
      <c r="F128" s="13">
        <f t="shared" si="119"/>
        <v>1822319.2</v>
      </c>
      <c r="G128" s="13">
        <f t="shared" si="119"/>
        <v>3469170.5</v>
      </c>
      <c r="H128" s="13">
        <f t="shared" si="119"/>
        <v>2152765.2000000002</v>
      </c>
      <c r="I128" s="13">
        <f t="shared" ref="I128:J128" si="120">I134+I140+I146</f>
        <v>945996.9</v>
      </c>
      <c r="J128" s="13">
        <f t="shared" si="120"/>
        <v>389504.1</v>
      </c>
      <c r="K128" s="13">
        <f t="shared" ref="K128:M128" si="121">K134+K140+K146</f>
        <v>649860</v>
      </c>
      <c r="L128" s="13">
        <f t="shared" si="121"/>
        <v>880600</v>
      </c>
      <c r="M128" s="13">
        <f t="shared" si="121"/>
        <v>0</v>
      </c>
      <c r="N128" s="23"/>
    </row>
    <row r="129" spans="1:14" x14ac:dyDescent="0.25">
      <c r="A129" s="22" t="s">
        <v>10</v>
      </c>
      <c r="B129" s="13">
        <f t="shared" ref="B129:B130" si="122">SUM(C129:M129)</f>
        <v>39775876.600000001</v>
      </c>
      <c r="C129" s="13">
        <f t="shared" ref="C129:E131" si="123">C135+C141+C147</f>
        <v>2849446.1</v>
      </c>
      <c r="D129" s="13">
        <f t="shared" si="123"/>
        <v>1051671.8999999999</v>
      </c>
      <c r="E129" s="13">
        <f t="shared" si="123"/>
        <v>1632837.3</v>
      </c>
      <c r="F129" s="13">
        <v>1922655</v>
      </c>
      <c r="G129" s="13">
        <f t="shared" ref="G129:I130" si="124">G135+G141+G147</f>
        <v>4519241</v>
      </c>
      <c r="H129" s="13">
        <f t="shared" si="124"/>
        <v>4159388.3</v>
      </c>
      <c r="I129" s="13">
        <f t="shared" si="124"/>
        <v>2357288.7999999998</v>
      </c>
      <c r="J129" s="13">
        <f t="shared" ref="J129:M129" si="125">J135+J141+J147</f>
        <v>1653885.8</v>
      </c>
      <c r="K129" s="13">
        <f t="shared" si="125"/>
        <v>8338039.2000000002</v>
      </c>
      <c r="L129" s="13">
        <f t="shared" si="125"/>
        <v>6044422.2000000002</v>
      </c>
      <c r="M129" s="13">
        <f t="shared" si="125"/>
        <v>5247001</v>
      </c>
      <c r="N129" s="23"/>
    </row>
    <row r="130" spans="1:14" x14ac:dyDescent="0.25">
      <c r="A130" s="22" t="s">
        <v>11</v>
      </c>
      <c r="B130" s="13">
        <f t="shared" si="122"/>
        <v>902620.79999999993</v>
      </c>
      <c r="C130" s="13">
        <f t="shared" si="123"/>
        <v>411320.2</v>
      </c>
      <c r="D130" s="13">
        <f t="shared" si="123"/>
        <v>10841.6</v>
      </c>
      <c r="E130" s="13">
        <f t="shared" si="123"/>
        <v>102414.90000000001</v>
      </c>
      <c r="F130" s="13">
        <f>F136</f>
        <v>101363</v>
      </c>
      <c r="G130" s="13">
        <f t="shared" si="124"/>
        <v>100389.59999999999</v>
      </c>
      <c r="H130" s="13">
        <f t="shared" si="124"/>
        <v>93469</v>
      </c>
      <c r="I130" s="13">
        <f t="shared" si="124"/>
        <v>24991.9</v>
      </c>
      <c r="J130" s="13">
        <f t="shared" ref="J130:M130" si="126">J136+J142+J148</f>
        <v>40736</v>
      </c>
      <c r="K130" s="13">
        <f t="shared" si="126"/>
        <v>8006.7</v>
      </c>
      <c r="L130" s="13">
        <f t="shared" si="126"/>
        <v>9087.9</v>
      </c>
      <c r="M130" s="13">
        <f t="shared" si="126"/>
        <v>0</v>
      </c>
      <c r="N130" s="23"/>
    </row>
    <row r="131" spans="1:14" ht="15.75" thickBot="1" x14ac:dyDescent="0.3">
      <c r="A131" s="24" t="s">
        <v>12</v>
      </c>
      <c r="B131" s="13">
        <f>SUM(C131:M131)</f>
        <v>0</v>
      </c>
      <c r="C131" s="13">
        <f t="shared" si="123"/>
        <v>0</v>
      </c>
      <c r="D131" s="13">
        <f t="shared" si="123"/>
        <v>0</v>
      </c>
      <c r="E131" s="13">
        <f t="shared" si="123"/>
        <v>0</v>
      </c>
      <c r="F131" s="13">
        <f>F137+F143+F149</f>
        <v>0</v>
      </c>
      <c r="G131" s="13">
        <f>G137+G143+G149</f>
        <v>0</v>
      </c>
      <c r="H131" s="13">
        <f>H137+H143+H149</f>
        <v>0</v>
      </c>
      <c r="I131" s="13">
        <f t="shared" ref="I131:J131" si="127">I137+I143+I149</f>
        <v>0</v>
      </c>
      <c r="J131" s="13">
        <f t="shared" si="127"/>
        <v>0</v>
      </c>
      <c r="K131" s="13">
        <f t="shared" ref="K131:M131" si="128">K137+K143+K149</f>
        <v>0</v>
      </c>
      <c r="L131" s="13">
        <f t="shared" si="128"/>
        <v>0</v>
      </c>
      <c r="M131" s="13">
        <f t="shared" si="128"/>
        <v>0</v>
      </c>
      <c r="N131" s="25"/>
    </row>
    <row r="132" spans="1:14" ht="15.75" thickBot="1" x14ac:dyDescent="0.3">
      <c r="A132" s="58" t="s">
        <v>36</v>
      </c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8"/>
    </row>
    <row r="133" spans="1:14" s="10" customFormat="1" x14ac:dyDescent="0.25">
      <c r="A133" s="20" t="s">
        <v>24</v>
      </c>
      <c r="B133" s="12">
        <f>B134+B135+B136+B137</f>
        <v>53119685.522940002</v>
      </c>
      <c r="C133" s="12">
        <f t="shared" ref="C133:H133" si="129">C134+C135+C136+C137</f>
        <v>4035137.6</v>
      </c>
      <c r="D133" s="12">
        <f t="shared" si="129"/>
        <v>1745709.5</v>
      </c>
      <c r="E133" s="12">
        <f t="shared" si="129"/>
        <v>2517884.5229400001</v>
      </c>
      <c r="F133" s="12">
        <f t="shared" si="129"/>
        <v>3846337.2</v>
      </c>
      <c r="G133" s="12">
        <f t="shared" si="129"/>
        <v>7979573.7000000002</v>
      </c>
      <c r="H133" s="12">
        <f t="shared" si="129"/>
        <v>6405622.5</v>
      </c>
      <c r="I133" s="12">
        <f t="shared" ref="I133:M133" si="130">I134+I135+I136+I137</f>
        <v>3328277.5999999996</v>
      </c>
      <c r="J133" s="12">
        <f t="shared" si="130"/>
        <v>2084125.9</v>
      </c>
      <c r="K133" s="12">
        <f t="shared" si="130"/>
        <v>8995905.8999999985</v>
      </c>
      <c r="L133" s="12">
        <f>L134+L135+L136+L137</f>
        <v>6934110.1000000006</v>
      </c>
      <c r="M133" s="12">
        <f t="shared" si="130"/>
        <v>5247001</v>
      </c>
      <c r="N133" s="21"/>
    </row>
    <row r="134" spans="1:14" x14ac:dyDescent="0.25">
      <c r="A134" s="22" t="s">
        <v>9</v>
      </c>
      <c r="B134" s="13">
        <f>SUM(C134:M134)</f>
        <v>12720100.967900001</v>
      </c>
      <c r="C134" s="13">
        <v>908328.5</v>
      </c>
      <c r="D134" s="13">
        <v>683196</v>
      </c>
      <c r="E134" s="13">
        <v>818360.56790000002</v>
      </c>
      <c r="F134" s="13">
        <v>1822319.2</v>
      </c>
      <c r="G134" s="13">
        <v>3469170.5</v>
      </c>
      <c r="H134" s="13">
        <v>2152765.2000000002</v>
      </c>
      <c r="I134" s="13">
        <v>945996.9</v>
      </c>
      <c r="J134" s="13">
        <v>389504.1</v>
      </c>
      <c r="K134" s="13">
        <v>649860</v>
      </c>
      <c r="L134" s="13">
        <v>880600</v>
      </c>
      <c r="M134" s="13">
        <v>0</v>
      </c>
      <c r="N134" s="23"/>
    </row>
    <row r="135" spans="1:14" x14ac:dyDescent="0.25">
      <c r="A135" s="22" t="s">
        <v>10</v>
      </c>
      <c r="B135" s="13">
        <f t="shared" ref="B135:B136" si="131">SUM(C135:M135)</f>
        <v>39503577.95504</v>
      </c>
      <c r="C135" s="13">
        <v>2719116.1</v>
      </c>
      <c r="D135" s="13">
        <v>1051671.8999999999</v>
      </c>
      <c r="E135" s="13">
        <v>1598161.6550400001</v>
      </c>
      <c r="F135" s="13">
        <v>1922655</v>
      </c>
      <c r="G135" s="13">
        <v>4411948</v>
      </c>
      <c r="H135" s="13">
        <v>4159388.3</v>
      </c>
      <c r="I135" s="13">
        <v>2357288.7999999998</v>
      </c>
      <c r="J135" s="13">
        <v>1653885.8</v>
      </c>
      <c r="K135" s="13">
        <v>8338039.2000000002</v>
      </c>
      <c r="L135" s="13">
        <v>6044422.2000000002</v>
      </c>
      <c r="M135" s="13">
        <v>5247001</v>
      </c>
      <c r="N135" s="23"/>
    </row>
    <row r="136" spans="1:14" x14ac:dyDescent="0.25">
      <c r="A136" s="22" t="s">
        <v>11</v>
      </c>
      <c r="B136" s="13">
        <f t="shared" si="131"/>
        <v>896006.59999999986</v>
      </c>
      <c r="C136" s="13">
        <v>407693</v>
      </c>
      <c r="D136" s="13">
        <v>10841.6</v>
      </c>
      <c r="E136" s="13">
        <v>101362.3</v>
      </c>
      <c r="F136" s="13">
        <v>101363</v>
      </c>
      <c r="G136" s="13">
        <v>98455.2</v>
      </c>
      <c r="H136" s="13">
        <v>93469</v>
      </c>
      <c r="I136" s="13">
        <v>24991.9</v>
      </c>
      <c r="J136" s="13">
        <v>40736</v>
      </c>
      <c r="K136" s="13">
        <v>8006.7</v>
      </c>
      <c r="L136" s="13">
        <v>9087.9</v>
      </c>
      <c r="M136" s="13">
        <v>0</v>
      </c>
      <c r="N136" s="23"/>
    </row>
    <row r="137" spans="1:14" ht="15.75" thickBot="1" x14ac:dyDescent="0.3">
      <c r="A137" s="18" t="s">
        <v>12</v>
      </c>
      <c r="B137" s="6">
        <f>SUM(C137:M137)</f>
        <v>0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19"/>
    </row>
    <row r="138" spans="1:14" ht="15.75" thickBot="1" x14ac:dyDescent="0.3">
      <c r="A138" s="58" t="s">
        <v>36</v>
      </c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59"/>
    </row>
    <row r="139" spans="1:14" s="10" customFormat="1" x14ac:dyDescent="0.25">
      <c r="A139" s="15" t="s">
        <v>25</v>
      </c>
      <c r="B139" s="5">
        <f>B140+B141+B142+B143</f>
        <v>0</v>
      </c>
      <c r="C139" s="5">
        <f t="shared" ref="C139:H139" si="132">C140+C141+C142+C143</f>
        <v>0</v>
      </c>
      <c r="D139" s="5">
        <f t="shared" si="132"/>
        <v>0</v>
      </c>
      <c r="E139" s="5">
        <f t="shared" si="132"/>
        <v>0</v>
      </c>
      <c r="F139" s="5">
        <f t="shared" si="132"/>
        <v>0</v>
      </c>
      <c r="G139" s="12">
        <f t="shared" si="132"/>
        <v>0</v>
      </c>
      <c r="H139" s="5">
        <f t="shared" si="132"/>
        <v>0</v>
      </c>
      <c r="I139" s="5">
        <f t="shared" ref="I139:J139" si="133">I140+I141+I142+I143</f>
        <v>0</v>
      </c>
      <c r="J139" s="5">
        <f t="shared" si="133"/>
        <v>0</v>
      </c>
      <c r="K139" s="5">
        <f t="shared" ref="K139:M139" si="134">K140+K141+K142+K143</f>
        <v>0</v>
      </c>
      <c r="L139" s="5">
        <f t="shared" si="134"/>
        <v>0</v>
      </c>
      <c r="M139" s="5">
        <f t="shared" si="134"/>
        <v>0</v>
      </c>
      <c r="N139" s="16"/>
    </row>
    <row r="140" spans="1:14" x14ac:dyDescent="0.25">
      <c r="A140" s="17" t="s">
        <v>9</v>
      </c>
      <c r="B140" s="6">
        <f>SUM(C140:H140)</f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8"/>
    </row>
    <row r="141" spans="1:14" x14ac:dyDescent="0.25">
      <c r="A141" s="17" t="s">
        <v>10</v>
      </c>
      <c r="B141" s="6">
        <f t="shared" ref="B141:B143" si="135">SUM(C141:H141)</f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8"/>
    </row>
    <row r="142" spans="1:14" x14ac:dyDescent="0.25">
      <c r="A142" s="17" t="s">
        <v>11</v>
      </c>
      <c r="B142" s="6">
        <f t="shared" si="135"/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8"/>
    </row>
    <row r="143" spans="1:14" ht="15.75" thickBot="1" x14ac:dyDescent="0.3">
      <c r="A143" s="18" t="s">
        <v>12</v>
      </c>
      <c r="B143" s="6">
        <f t="shared" si="135"/>
        <v>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19"/>
    </row>
    <row r="144" spans="1:14" ht="15.75" thickBot="1" x14ac:dyDescent="0.3">
      <c r="A144" s="61" t="s">
        <v>36</v>
      </c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59"/>
    </row>
    <row r="145" spans="1:14" s="10" customFormat="1" x14ac:dyDescent="0.25">
      <c r="A145" s="63" t="s">
        <v>26</v>
      </c>
      <c r="B145" s="5">
        <f>B146+B147+B148+B149</f>
        <v>330944.67706000002</v>
      </c>
      <c r="C145" s="5">
        <f t="shared" ref="C145:G145" si="136">C146+C147+C148+C149</f>
        <v>133957.20000000001</v>
      </c>
      <c r="D145" s="5">
        <f t="shared" si="136"/>
        <v>0</v>
      </c>
      <c r="E145" s="5">
        <f t="shared" si="136"/>
        <v>87760.077060000011</v>
      </c>
      <c r="F145" s="5">
        <f t="shared" si="136"/>
        <v>0</v>
      </c>
      <c r="G145" s="12">
        <f t="shared" si="136"/>
        <v>109227.4</v>
      </c>
      <c r="H145" s="5">
        <f>H146+H147+H148+H149</f>
        <v>0</v>
      </c>
      <c r="I145" s="5">
        <f t="shared" ref="I145:J145" si="137">I146+I147+I148+I149</f>
        <v>0</v>
      </c>
      <c r="J145" s="5">
        <f t="shared" si="137"/>
        <v>0</v>
      </c>
      <c r="K145" s="5">
        <f t="shared" ref="K145:M145" si="138">K146+K147+K148+K149</f>
        <v>0</v>
      </c>
      <c r="L145" s="5">
        <f t="shared" si="138"/>
        <v>0</v>
      </c>
      <c r="M145" s="5">
        <f t="shared" si="138"/>
        <v>0</v>
      </c>
      <c r="N145" s="16"/>
    </row>
    <row r="146" spans="1:14" s="10" customFormat="1" x14ac:dyDescent="0.25">
      <c r="A146" s="64" t="s">
        <v>9</v>
      </c>
      <c r="B146" s="6">
        <f>SUM(C146:M146)</f>
        <v>52031.8321</v>
      </c>
      <c r="C146" s="6">
        <v>0</v>
      </c>
      <c r="D146" s="6">
        <v>0</v>
      </c>
      <c r="E146" s="6">
        <v>52031.8321</v>
      </c>
      <c r="F146" s="6">
        <v>0</v>
      </c>
      <c r="G146" s="13">
        <v>0</v>
      </c>
      <c r="H146" s="13">
        <v>0</v>
      </c>
      <c r="I146" s="13">
        <v>0</v>
      </c>
      <c r="J146" s="13">
        <v>0</v>
      </c>
      <c r="K146" s="6">
        <v>0</v>
      </c>
      <c r="L146" s="6">
        <v>0</v>
      </c>
      <c r="M146" s="6">
        <v>0</v>
      </c>
      <c r="N146" s="8"/>
    </row>
    <row r="147" spans="1:14" x14ac:dyDescent="0.25">
      <c r="A147" s="64" t="s">
        <v>10</v>
      </c>
      <c r="B147" s="6">
        <f>SUM(C147:M147)</f>
        <v>272298.64496000001</v>
      </c>
      <c r="C147" s="6">
        <v>130330</v>
      </c>
      <c r="D147" s="6">
        <v>0</v>
      </c>
      <c r="E147" s="6">
        <v>34675.644959999998</v>
      </c>
      <c r="F147" s="6">
        <v>0</v>
      </c>
      <c r="G147" s="13">
        <v>107293</v>
      </c>
      <c r="H147" s="13">
        <v>0</v>
      </c>
      <c r="I147" s="13">
        <v>0</v>
      </c>
      <c r="J147" s="13">
        <v>0</v>
      </c>
      <c r="K147" s="6">
        <v>0</v>
      </c>
      <c r="L147" s="6">
        <v>0</v>
      </c>
      <c r="M147" s="6">
        <v>0</v>
      </c>
      <c r="N147" s="8"/>
    </row>
    <row r="148" spans="1:14" x14ac:dyDescent="0.25">
      <c r="A148" s="64" t="s">
        <v>11</v>
      </c>
      <c r="B148" s="6">
        <f t="shared" ref="B148" si="139">SUM(C148:M148)</f>
        <v>6614.1999999999989</v>
      </c>
      <c r="C148" s="6">
        <v>3627.2</v>
      </c>
      <c r="D148" s="6">
        <v>0</v>
      </c>
      <c r="E148" s="6">
        <v>1052.5999999999999</v>
      </c>
      <c r="F148" s="6">
        <v>0</v>
      </c>
      <c r="G148" s="13">
        <v>1934.3999999999999</v>
      </c>
      <c r="H148" s="13">
        <v>0</v>
      </c>
      <c r="I148" s="13">
        <v>0</v>
      </c>
      <c r="J148" s="13">
        <v>0</v>
      </c>
      <c r="K148" s="6">
        <v>0</v>
      </c>
      <c r="L148" s="6">
        <v>0</v>
      </c>
      <c r="M148" s="6">
        <v>0</v>
      </c>
      <c r="N148" s="8"/>
    </row>
    <row r="149" spans="1:14" x14ac:dyDescent="0.25">
      <c r="A149" s="64" t="s">
        <v>12</v>
      </c>
      <c r="B149" s="6">
        <f>SUM(C149:M149)</f>
        <v>0</v>
      </c>
      <c r="C149" s="6">
        <v>0</v>
      </c>
      <c r="D149" s="6">
        <v>0</v>
      </c>
      <c r="E149" s="6">
        <v>0</v>
      </c>
      <c r="F149" s="6">
        <v>0</v>
      </c>
      <c r="G149" s="13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8"/>
    </row>
    <row r="150" spans="1:14" ht="15.75" thickBot="1" x14ac:dyDescent="0.3">
      <c r="A150" s="58" t="s">
        <v>36</v>
      </c>
      <c r="B150" s="6">
        <f>SUM(C150:M150)</f>
        <v>0</v>
      </c>
      <c r="C150" s="7">
        <v>0</v>
      </c>
      <c r="D150" s="7">
        <v>0</v>
      </c>
      <c r="E150" s="7">
        <v>0</v>
      </c>
      <c r="F150" s="7">
        <v>0</v>
      </c>
      <c r="G150" s="14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19"/>
    </row>
    <row r="151" spans="1:14" ht="15.75" thickBot="1" x14ac:dyDescent="0.3">
      <c r="A151" s="74" t="s">
        <v>21</v>
      </c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6"/>
    </row>
    <row r="152" spans="1:14" s="10" customFormat="1" x14ac:dyDescent="0.25">
      <c r="A152" s="63" t="s">
        <v>23</v>
      </c>
      <c r="B152" s="5">
        <f>B153+B154+B155+B156</f>
        <v>12780</v>
      </c>
      <c r="C152" s="5">
        <f t="shared" ref="C152:H152" si="140">C153+C154+C155+C156</f>
        <v>12780</v>
      </c>
      <c r="D152" s="5">
        <f t="shared" si="140"/>
        <v>0</v>
      </c>
      <c r="E152" s="5">
        <f t="shared" si="140"/>
        <v>0</v>
      </c>
      <c r="F152" s="5">
        <f t="shared" si="140"/>
        <v>0</v>
      </c>
      <c r="G152" s="12">
        <f t="shared" si="140"/>
        <v>0</v>
      </c>
      <c r="H152" s="5">
        <f t="shared" si="140"/>
        <v>0</v>
      </c>
      <c r="I152" s="5">
        <f t="shared" ref="I152:J152" si="141">I153+I154+I155+I156</f>
        <v>0</v>
      </c>
      <c r="J152" s="5">
        <f t="shared" si="141"/>
        <v>0</v>
      </c>
      <c r="K152" s="5">
        <f t="shared" ref="K152:M152" si="142">K153+K154+K155+K156</f>
        <v>0</v>
      </c>
      <c r="L152" s="5">
        <f t="shared" si="142"/>
        <v>0</v>
      </c>
      <c r="M152" s="5">
        <f t="shared" si="142"/>
        <v>0</v>
      </c>
      <c r="N152" s="16"/>
    </row>
    <row r="153" spans="1:14" x14ac:dyDescent="0.25">
      <c r="A153" s="64" t="s">
        <v>9</v>
      </c>
      <c r="B153" s="6">
        <f>SUM(C153:M153)</f>
        <v>12780</v>
      </c>
      <c r="C153" s="55">
        <f t="shared" ref="C153:M156" si="143">C159+C165+C171</f>
        <v>12780</v>
      </c>
      <c r="D153" s="55">
        <f t="shared" si="143"/>
        <v>0</v>
      </c>
      <c r="E153" s="55">
        <f t="shared" si="143"/>
        <v>0</v>
      </c>
      <c r="F153" s="55">
        <f t="shared" si="143"/>
        <v>0</v>
      </c>
      <c r="G153" s="55">
        <f t="shared" si="143"/>
        <v>0</v>
      </c>
      <c r="H153" s="55">
        <f t="shared" si="143"/>
        <v>0</v>
      </c>
      <c r="I153" s="55">
        <f t="shared" si="143"/>
        <v>0</v>
      </c>
      <c r="J153" s="55">
        <f t="shared" si="143"/>
        <v>0</v>
      </c>
      <c r="K153" s="55">
        <f t="shared" si="143"/>
        <v>0</v>
      </c>
      <c r="L153" s="55">
        <f t="shared" si="143"/>
        <v>0</v>
      </c>
      <c r="M153" s="55">
        <f t="shared" si="143"/>
        <v>0</v>
      </c>
      <c r="N153" s="8"/>
    </row>
    <row r="154" spans="1:14" x14ac:dyDescent="0.25">
      <c r="A154" s="64" t="s">
        <v>10</v>
      </c>
      <c r="B154" s="6">
        <f t="shared" ref="B154:B155" si="144">SUM(C154:M154)</f>
        <v>0</v>
      </c>
      <c r="C154" s="55">
        <f t="shared" si="143"/>
        <v>0</v>
      </c>
      <c r="D154" s="55">
        <f t="shared" si="143"/>
        <v>0</v>
      </c>
      <c r="E154" s="55">
        <f t="shared" si="143"/>
        <v>0</v>
      </c>
      <c r="F154" s="55">
        <f t="shared" si="143"/>
        <v>0</v>
      </c>
      <c r="G154" s="55">
        <f t="shared" si="143"/>
        <v>0</v>
      </c>
      <c r="H154" s="55">
        <f t="shared" si="143"/>
        <v>0</v>
      </c>
      <c r="I154" s="55">
        <f t="shared" si="143"/>
        <v>0</v>
      </c>
      <c r="J154" s="55">
        <f t="shared" si="143"/>
        <v>0</v>
      </c>
      <c r="K154" s="55">
        <f t="shared" si="143"/>
        <v>0</v>
      </c>
      <c r="L154" s="55">
        <f t="shared" si="143"/>
        <v>0</v>
      </c>
      <c r="M154" s="55">
        <f t="shared" si="143"/>
        <v>0</v>
      </c>
      <c r="N154" s="8"/>
    </row>
    <row r="155" spans="1:14" x14ac:dyDescent="0.25">
      <c r="A155" s="64" t="s">
        <v>11</v>
      </c>
      <c r="B155" s="6">
        <f t="shared" si="144"/>
        <v>0</v>
      </c>
      <c r="C155" s="55">
        <f t="shared" si="143"/>
        <v>0</v>
      </c>
      <c r="D155" s="55">
        <f t="shared" si="143"/>
        <v>0</v>
      </c>
      <c r="E155" s="55">
        <f t="shared" si="143"/>
        <v>0</v>
      </c>
      <c r="F155" s="55">
        <f t="shared" si="143"/>
        <v>0</v>
      </c>
      <c r="G155" s="55">
        <f t="shared" si="143"/>
        <v>0</v>
      </c>
      <c r="H155" s="55">
        <f t="shared" si="143"/>
        <v>0</v>
      </c>
      <c r="I155" s="55">
        <f t="shared" si="143"/>
        <v>0</v>
      </c>
      <c r="J155" s="55">
        <f t="shared" si="143"/>
        <v>0</v>
      </c>
      <c r="K155" s="55">
        <f t="shared" si="143"/>
        <v>0</v>
      </c>
      <c r="L155" s="55">
        <f t="shared" si="143"/>
        <v>0</v>
      </c>
      <c r="M155" s="55">
        <f t="shared" si="143"/>
        <v>0</v>
      </c>
      <c r="N155" s="8"/>
    </row>
    <row r="156" spans="1:14" x14ac:dyDescent="0.25">
      <c r="A156" s="64" t="s">
        <v>12</v>
      </c>
      <c r="B156" s="6">
        <f>SUM(C156:M156)</f>
        <v>0</v>
      </c>
      <c r="C156" s="55">
        <f t="shared" si="143"/>
        <v>0</v>
      </c>
      <c r="D156" s="55">
        <f t="shared" si="143"/>
        <v>0</v>
      </c>
      <c r="E156" s="55">
        <f t="shared" si="143"/>
        <v>0</v>
      </c>
      <c r="F156" s="55">
        <f t="shared" si="143"/>
        <v>0</v>
      </c>
      <c r="G156" s="55">
        <f t="shared" si="143"/>
        <v>0</v>
      </c>
      <c r="H156" s="55">
        <f t="shared" si="143"/>
        <v>0</v>
      </c>
      <c r="I156" s="55">
        <f t="shared" si="143"/>
        <v>0</v>
      </c>
      <c r="J156" s="55">
        <f t="shared" si="143"/>
        <v>0</v>
      </c>
      <c r="K156" s="55">
        <f t="shared" si="143"/>
        <v>0</v>
      </c>
      <c r="L156" s="55">
        <f t="shared" si="143"/>
        <v>0</v>
      </c>
      <c r="M156" s="55">
        <f t="shared" si="143"/>
        <v>0</v>
      </c>
      <c r="N156" s="8"/>
    </row>
    <row r="157" spans="1:14" ht="15.75" thickBot="1" x14ac:dyDescent="0.3">
      <c r="A157" s="61" t="s">
        <v>36</v>
      </c>
      <c r="B157" s="55">
        <f>SUM(C157:M157)</f>
        <v>0</v>
      </c>
      <c r="C157" s="55">
        <f>C163+C169+C175</f>
        <v>0</v>
      </c>
      <c r="D157" s="55">
        <f t="shared" ref="D157:M157" si="145">D163+D169+D175</f>
        <v>0</v>
      </c>
      <c r="E157" s="55">
        <f t="shared" si="145"/>
        <v>0</v>
      </c>
      <c r="F157" s="55">
        <f t="shared" si="145"/>
        <v>0</v>
      </c>
      <c r="G157" s="55">
        <f t="shared" si="145"/>
        <v>0</v>
      </c>
      <c r="H157" s="55">
        <f t="shared" si="145"/>
        <v>0</v>
      </c>
      <c r="I157" s="55">
        <f t="shared" si="145"/>
        <v>0</v>
      </c>
      <c r="J157" s="55">
        <f t="shared" si="145"/>
        <v>0</v>
      </c>
      <c r="K157" s="55">
        <f t="shared" si="145"/>
        <v>0</v>
      </c>
      <c r="L157" s="55">
        <f t="shared" si="145"/>
        <v>0</v>
      </c>
      <c r="M157" s="55">
        <f t="shared" si="145"/>
        <v>0</v>
      </c>
      <c r="N157" s="65"/>
    </row>
    <row r="158" spans="1:14" s="10" customFormat="1" x14ac:dyDescent="0.25">
      <c r="A158" s="63" t="s">
        <v>24</v>
      </c>
      <c r="B158" s="5">
        <f>B159+B160+B161+B162+B163</f>
        <v>12780</v>
      </c>
      <c r="C158" s="5">
        <f t="shared" ref="C158:M158" si="146">C159+C160+C161+C162+C163</f>
        <v>12780</v>
      </c>
      <c r="D158" s="5">
        <f t="shared" si="146"/>
        <v>0</v>
      </c>
      <c r="E158" s="5">
        <f t="shared" si="146"/>
        <v>0</v>
      </c>
      <c r="F158" s="5">
        <f t="shared" si="146"/>
        <v>0</v>
      </c>
      <c r="G158" s="5">
        <f t="shared" si="146"/>
        <v>0</v>
      </c>
      <c r="H158" s="5">
        <f t="shared" si="146"/>
        <v>0</v>
      </c>
      <c r="I158" s="5">
        <f t="shared" si="146"/>
        <v>0</v>
      </c>
      <c r="J158" s="5">
        <f t="shared" si="146"/>
        <v>0</v>
      </c>
      <c r="K158" s="5">
        <f t="shared" si="146"/>
        <v>0</v>
      </c>
      <c r="L158" s="5">
        <f t="shared" si="146"/>
        <v>0</v>
      </c>
      <c r="M158" s="5">
        <f t="shared" si="146"/>
        <v>0</v>
      </c>
      <c r="N158" s="16"/>
    </row>
    <row r="159" spans="1:14" x14ac:dyDescent="0.25">
      <c r="A159" s="64" t="s">
        <v>9</v>
      </c>
      <c r="B159" s="6">
        <f>SUM(C159:M159)</f>
        <v>12780</v>
      </c>
      <c r="C159" s="6">
        <v>12780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8"/>
    </row>
    <row r="160" spans="1:14" x14ac:dyDescent="0.25">
      <c r="A160" s="64" t="s">
        <v>10</v>
      </c>
      <c r="B160" s="6">
        <f t="shared" ref="B160:B161" si="147">SUM(C160:M160)</f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8"/>
    </row>
    <row r="161" spans="1:14" x14ac:dyDescent="0.25">
      <c r="A161" s="64" t="s">
        <v>11</v>
      </c>
      <c r="B161" s="6">
        <f t="shared" si="147"/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8"/>
    </row>
    <row r="162" spans="1:14" x14ac:dyDescent="0.25">
      <c r="A162" s="64" t="s">
        <v>12</v>
      </c>
      <c r="B162" s="6">
        <f>SUM(C162:M162)</f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8"/>
    </row>
    <row r="163" spans="1:14" ht="15.75" thickBot="1" x14ac:dyDescent="0.3">
      <c r="A163" s="58" t="s">
        <v>36</v>
      </c>
      <c r="B163" s="7">
        <f>SUM(C163:M163)</f>
        <v>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19"/>
    </row>
    <row r="164" spans="1:14" s="10" customFormat="1" x14ac:dyDescent="0.25">
      <c r="A164" s="15" t="s">
        <v>25</v>
      </c>
      <c r="B164" s="5">
        <f>B165+B166+B167+B168</f>
        <v>0</v>
      </c>
      <c r="C164" s="5">
        <f t="shared" ref="C164:H164" si="148">C165+C166+C167+C168</f>
        <v>0</v>
      </c>
      <c r="D164" s="5">
        <f t="shared" si="148"/>
        <v>0</v>
      </c>
      <c r="E164" s="5">
        <f t="shared" si="148"/>
        <v>0</v>
      </c>
      <c r="F164" s="5">
        <f t="shared" si="148"/>
        <v>0</v>
      </c>
      <c r="G164" s="12">
        <f t="shared" si="148"/>
        <v>0</v>
      </c>
      <c r="H164" s="5">
        <f t="shared" si="148"/>
        <v>0</v>
      </c>
      <c r="I164" s="5">
        <f t="shared" ref="I164:J164" si="149">I165+I166+I167+I168</f>
        <v>0</v>
      </c>
      <c r="J164" s="5">
        <f t="shared" si="149"/>
        <v>0</v>
      </c>
      <c r="K164" s="5">
        <f t="shared" ref="K164:M164" si="150">K165+K166+K167+K168</f>
        <v>0</v>
      </c>
      <c r="L164" s="5">
        <f t="shared" si="150"/>
        <v>0</v>
      </c>
      <c r="M164" s="5">
        <f t="shared" si="150"/>
        <v>0</v>
      </c>
      <c r="N164" s="16"/>
    </row>
    <row r="165" spans="1:14" x14ac:dyDescent="0.25">
      <c r="A165" s="17" t="s">
        <v>9</v>
      </c>
      <c r="B165" s="6">
        <f>SUM(C165:H165)</f>
        <v>0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8"/>
    </row>
    <row r="166" spans="1:14" x14ac:dyDescent="0.25">
      <c r="A166" s="17" t="s">
        <v>10</v>
      </c>
      <c r="B166" s="6">
        <f t="shared" ref="B166:B168" si="151">SUM(C166:H166)</f>
        <v>0</v>
      </c>
      <c r="C166" s="6">
        <v>0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8"/>
    </row>
    <row r="167" spans="1:14" x14ac:dyDescent="0.25">
      <c r="A167" s="64" t="s">
        <v>11</v>
      </c>
      <c r="B167" s="6">
        <f t="shared" si="151"/>
        <v>0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8"/>
    </row>
    <row r="168" spans="1:14" x14ac:dyDescent="0.25">
      <c r="A168" s="64" t="s">
        <v>12</v>
      </c>
      <c r="B168" s="6">
        <f t="shared" si="151"/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8"/>
    </row>
    <row r="169" spans="1:14" ht="15.75" thickBot="1" x14ac:dyDescent="0.3">
      <c r="A169" s="66" t="s">
        <v>36</v>
      </c>
      <c r="B169" s="53">
        <f>SUM(C169:M169)</f>
        <v>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3">
        <v>0</v>
      </c>
      <c r="M169" s="53">
        <v>0</v>
      </c>
      <c r="N169" s="67"/>
    </row>
    <row r="170" spans="1:14" s="10" customFormat="1" x14ac:dyDescent="0.25">
      <c r="A170" s="15" t="s">
        <v>26</v>
      </c>
      <c r="B170" s="5">
        <f>B171+B172+B173+B174</f>
        <v>0</v>
      </c>
      <c r="C170" s="5">
        <f t="shared" ref="C170:H170" si="152">C171+C172+C173+C174</f>
        <v>0</v>
      </c>
      <c r="D170" s="5">
        <f t="shared" si="152"/>
        <v>0</v>
      </c>
      <c r="E170" s="5">
        <f t="shared" si="152"/>
        <v>0</v>
      </c>
      <c r="F170" s="5">
        <f t="shared" si="152"/>
        <v>0</v>
      </c>
      <c r="G170" s="12">
        <f t="shared" si="152"/>
        <v>0</v>
      </c>
      <c r="H170" s="5">
        <f t="shared" si="152"/>
        <v>0</v>
      </c>
      <c r="I170" s="5">
        <f t="shared" ref="I170:J170" si="153">I171+I172+I173+I174</f>
        <v>0</v>
      </c>
      <c r="J170" s="5">
        <f t="shared" si="153"/>
        <v>0</v>
      </c>
      <c r="K170" s="5">
        <f t="shared" ref="K170:M170" si="154">K171+K172+K173+K174</f>
        <v>0</v>
      </c>
      <c r="L170" s="5">
        <f t="shared" si="154"/>
        <v>0</v>
      </c>
      <c r="M170" s="5">
        <f t="shared" si="154"/>
        <v>0</v>
      </c>
      <c r="N170" s="16"/>
    </row>
    <row r="171" spans="1:14" s="10" customFormat="1" x14ac:dyDescent="0.25">
      <c r="A171" s="17" t="s">
        <v>9</v>
      </c>
      <c r="B171" s="6">
        <f>SUM(C171:M171)</f>
        <v>0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8"/>
    </row>
    <row r="172" spans="1:14" x14ac:dyDescent="0.25">
      <c r="A172" s="17" t="s">
        <v>10</v>
      </c>
      <c r="B172" s="6">
        <f>SUM(C172:M172)</f>
        <v>0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8"/>
    </row>
    <row r="173" spans="1:14" x14ac:dyDescent="0.25">
      <c r="A173" s="64" t="s">
        <v>11</v>
      </c>
      <c r="B173" s="6">
        <f t="shared" ref="B173" si="155">SUM(C173:M173)</f>
        <v>0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8"/>
    </row>
    <row r="174" spans="1:14" x14ac:dyDescent="0.25">
      <c r="A174" s="64" t="s">
        <v>12</v>
      </c>
      <c r="B174" s="6">
        <f>SUM(C174:M174)</f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8"/>
    </row>
    <row r="175" spans="1:14" ht="15.75" thickBot="1" x14ac:dyDescent="0.3">
      <c r="A175" s="66" t="s">
        <v>36</v>
      </c>
      <c r="B175" s="7">
        <f>SUM(C175:M175)</f>
        <v>0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60"/>
    </row>
    <row r="176" spans="1:14" ht="15.75" thickBot="1" x14ac:dyDescent="0.3">
      <c r="A176" s="74" t="s">
        <v>22</v>
      </c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6"/>
    </row>
    <row r="177" spans="1:14" s="10" customFormat="1" x14ac:dyDescent="0.25">
      <c r="A177" s="63" t="s">
        <v>23</v>
      </c>
      <c r="B177" s="5">
        <f>B178+B179+B180+B181</f>
        <v>21696.2</v>
      </c>
      <c r="C177" s="5">
        <f t="shared" ref="C177:H177" si="156">C178+C179+C180+C181</f>
        <v>21696.2</v>
      </c>
      <c r="D177" s="5">
        <f t="shared" si="156"/>
        <v>0</v>
      </c>
      <c r="E177" s="5">
        <f t="shared" si="156"/>
        <v>0</v>
      </c>
      <c r="F177" s="5">
        <f t="shared" si="156"/>
        <v>0</v>
      </c>
      <c r="G177" s="12">
        <f t="shared" si="156"/>
        <v>0</v>
      </c>
      <c r="H177" s="5">
        <f t="shared" si="156"/>
        <v>0</v>
      </c>
      <c r="I177" s="5">
        <f t="shared" ref="I177:J177" si="157">I178+I179+I180+I181</f>
        <v>0</v>
      </c>
      <c r="J177" s="5">
        <f t="shared" si="157"/>
        <v>0</v>
      </c>
      <c r="K177" s="5">
        <f t="shared" ref="K177:M177" si="158">K178+K179+K180+K181</f>
        <v>0</v>
      </c>
      <c r="L177" s="5">
        <f t="shared" si="158"/>
        <v>0</v>
      </c>
      <c r="M177" s="5">
        <f t="shared" si="158"/>
        <v>0</v>
      </c>
      <c r="N177" s="16"/>
    </row>
    <row r="178" spans="1:14" x14ac:dyDescent="0.25">
      <c r="A178" s="64" t="s">
        <v>9</v>
      </c>
      <c r="B178" s="6">
        <f>SUM(C178:M178)</f>
        <v>0</v>
      </c>
      <c r="C178" s="6">
        <f t="shared" ref="C178:H179" si="159">C184+C190+C196</f>
        <v>0</v>
      </c>
      <c r="D178" s="6">
        <f t="shared" si="159"/>
        <v>0</v>
      </c>
      <c r="E178" s="6">
        <f t="shared" si="159"/>
        <v>0</v>
      </c>
      <c r="F178" s="6">
        <f t="shared" si="159"/>
        <v>0</v>
      </c>
      <c r="G178" s="13">
        <f t="shared" si="159"/>
        <v>0</v>
      </c>
      <c r="H178" s="6">
        <f t="shared" si="159"/>
        <v>0</v>
      </c>
      <c r="I178" s="6">
        <f t="shared" ref="I178:J178" si="160">I184+I190+I196</f>
        <v>0</v>
      </c>
      <c r="J178" s="6">
        <f t="shared" si="160"/>
        <v>0</v>
      </c>
      <c r="K178" s="6">
        <f t="shared" ref="K178:M178" si="161">K184+K190+K196</f>
        <v>0</v>
      </c>
      <c r="L178" s="6">
        <f t="shared" si="161"/>
        <v>0</v>
      </c>
      <c r="M178" s="6">
        <f t="shared" si="161"/>
        <v>0</v>
      </c>
      <c r="N178" s="8"/>
    </row>
    <row r="179" spans="1:14" x14ac:dyDescent="0.25">
      <c r="A179" s="64" t="s">
        <v>10</v>
      </c>
      <c r="B179" s="6">
        <f t="shared" ref="B179:B180" si="162">SUM(C179:M179)</f>
        <v>14857</v>
      </c>
      <c r="C179" s="6">
        <f t="shared" si="159"/>
        <v>14857</v>
      </c>
      <c r="D179" s="6">
        <f t="shared" si="159"/>
        <v>0</v>
      </c>
      <c r="E179" s="6">
        <f t="shared" si="159"/>
        <v>0</v>
      </c>
      <c r="F179" s="6">
        <f t="shared" si="159"/>
        <v>0</v>
      </c>
      <c r="G179" s="13">
        <f t="shared" si="159"/>
        <v>0</v>
      </c>
      <c r="H179" s="6">
        <f t="shared" si="159"/>
        <v>0</v>
      </c>
      <c r="I179" s="6">
        <f t="shared" ref="I179:J179" si="163">I185+I191+I197</f>
        <v>0</v>
      </c>
      <c r="J179" s="6">
        <f t="shared" si="163"/>
        <v>0</v>
      </c>
      <c r="K179" s="6">
        <f t="shared" ref="K179:M179" si="164">K185+K191+K197</f>
        <v>0</v>
      </c>
      <c r="L179" s="6">
        <f t="shared" si="164"/>
        <v>0</v>
      </c>
      <c r="M179" s="6">
        <f t="shared" si="164"/>
        <v>0</v>
      </c>
      <c r="N179" s="8"/>
    </row>
    <row r="180" spans="1:14" x14ac:dyDescent="0.25">
      <c r="A180" s="64" t="s">
        <v>11</v>
      </c>
      <c r="B180" s="6">
        <f t="shared" si="162"/>
        <v>6839.2</v>
      </c>
      <c r="C180" s="6">
        <v>6839.2</v>
      </c>
      <c r="D180" s="6">
        <f t="shared" ref="D180:H182" si="165">D186+D192+D198</f>
        <v>0</v>
      </c>
      <c r="E180" s="6">
        <f t="shared" si="165"/>
        <v>0</v>
      </c>
      <c r="F180" s="6">
        <f t="shared" si="165"/>
        <v>0</v>
      </c>
      <c r="G180" s="13">
        <f t="shared" si="165"/>
        <v>0</v>
      </c>
      <c r="H180" s="6">
        <f t="shared" si="165"/>
        <v>0</v>
      </c>
      <c r="I180" s="6">
        <f t="shared" ref="I180:J180" si="166">I186+I192+I198</f>
        <v>0</v>
      </c>
      <c r="J180" s="6">
        <f t="shared" si="166"/>
        <v>0</v>
      </c>
      <c r="K180" s="6">
        <f t="shared" ref="K180:M180" si="167">K186+K192+K198</f>
        <v>0</v>
      </c>
      <c r="L180" s="6">
        <f t="shared" si="167"/>
        <v>0</v>
      </c>
      <c r="M180" s="6">
        <f t="shared" si="167"/>
        <v>0</v>
      </c>
      <c r="N180" s="8"/>
    </row>
    <row r="181" spans="1:14" x14ac:dyDescent="0.25">
      <c r="A181" s="64" t="s">
        <v>12</v>
      </c>
      <c r="B181" s="6">
        <f>SUM(C181:M181)</f>
        <v>0</v>
      </c>
      <c r="C181" s="6">
        <f>C187+C193+C199</f>
        <v>0</v>
      </c>
      <c r="D181" s="6">
        <f t="shared" si="165"/>
        <v>0</v>
      </c>
      <c r="E181" s="6">
        <f t="shared" si="165"/>
        <v>0</v>
      </c>
      <c r="F181" s="6">
        <f t="shared" si="165"/>
        <v>0</v>
      </c>
      <c r="G181" s="13">
        <f t="shared" si="165"/>
        <v>0</v>
      </c>
      <c r="H181" s="6">
        <f t="shared" si="165"/>
        <v>0</v>
      </c>
      <c r="I181" s="6">
        <f t="shared" ref="I181:J182" si="168">I187+I193+I199</f>
        <v>0</v>
      </c>
      <c r="J181" s="6">
        <f t="shared" si="168"/>
        <v>0</v>
      </c>
      <c r="K181" s="6">
        <f t="shared" ref="K181:M182" si="169">K187+K193+K199</f>
        <v>0</v>
      </c>
      <c r="L181" s="6">
        <f t="shared" si="169"/>
        <v>0</v>
      </c>
      <c r="M181" s="6">
        <f t="shared" si="169"/>
        <v>0</v>
      </c>
      <c r="N181" s="8"/>
    </row>
    <row r="182" spans="1:14" ht="15.75" thickBot="1" x14ac:dyDescent="0.3">
      <c r="A182" s="58" t="s">
        <v>36</v>
      </c>
      <c r="B182" s="7">
        <f>SUM(C182:M182)</f>
        <v>0</v>
      </c>
      <c r="C182" s="7">
        <f>C188+C194+C200</f>
        <v>0</v>
      </c>
      <c r="D182" s="7">
        <f t="shared" si="165"/>
        <v>0</v>
      </c>
      <c r="E182" s="7">
        <f t="shared" si="165"/>
        <v>0</v>
      </c>
      <c r="F182" s="7">
        <f t="shared" si="165"/>
        <v>0</v>
      </c>
      <c r="G182" s="14">
        <f t="shared" si="165"/>
        <v>0</v>
      </c>
      <c r="H182" s="7">
        <f t="shared" si="165"/>
        <v>0</v>
      </c>
      <c r="I182" s="7">
        <f t="shared" si="168"/>
        <v>0</v>
      </c>
      <c r="J182" s="7">
        <f t="shared" si="168"/>
        <v>0</v>
      </c>
      <c r="K182" s="7">
        <f t="shared" si="169"/>
        <v>0</v>
      </c>
      <c r="L182" s="7">
        <f t="shared" si="169"/>
        <v>0</v>
      </c>
      <c r="M182" s="7">
        <f t="shared" si="169"/>
        <v>0</v>
      </c>
      <c r="N182" s="19"/>
    </row>
    <row r="183" spans="1:14" s="10" customFormat="1" x14ac:dyDescent="0.25">
      <c r="A183" s="63" t="s">
        <v>24</v>
      </c>
      <c r="B183" s="5">
        <f>B184+B185+B186+B187</f>
        <v>0</v>
      </c>
      <c r="C183" s="5">
        <f t="shared" ref="C183:H183" si="170">C184+C185+C186+C187</f>
        <v>0</v>
      </c>
      <c r="D183" s="5">
        <f t="shared" si="170"/>
        <v>0</v>
      </c>
      <c r="E183" s="5">
        <f t="shared" si="170"/>
        <v>0</v>
      </c>
      <c r="F183" s="5">
        <f t="shared" si="170"/>
        <v>0</v>
      </c>
      <c r="G183" s="12">
        <f t="shared" si="170"/>
        <v>0</v>
      </c>
      <c r="H183" s="5">
        <f t="shared" si="170"/>
        <v>0</v>
      </c>
      <c r="I183" s="5">
        <f t="shared" ref="I183:J183" si="171">I184+I185+I186+I187</f>
        <v>0</v>
      </c>
      <c r="J183" s="5">
        <f t="shared" si="171"/>
        <v>0</v>
      </c>
      <c r="K183" s="5">
        <f t="shared" ref="K183:M183" si="172">K184+K185+K186+K187</f>
        <v>0</v>
      </c>
      <c r="L183" s="5">
        <f t="shared" si="172"/>
        <v>0</v>
      </c>
      <c r="M183" s="5">
        <f t="shared" si="172"/>
        <v>0</v>
      </c>
      <c r="N183" s="16"/>
    </row>
    <row r="184" spans="1:14" x14ac:dyDescent="0.25">
      <c r="A184" s="64" t="s">
        <v>9</v>
      </c>
      <c r="B184" s="6">
        <f>SUM(C184:M184)</f>
        <v>0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8"/>
    </row>
    <row r="185" spans="1:14" x14ac:dyDescent="0.25">
      <c r="A185" s="64" t="s">
        <v>10</v>
      </c>
      <c r="B185" s="6">
        <f t="shared" ref="B185:B186" si="173">SUM(C185:M185)</f>
        <v>0</v>
      </c>
      <c r="C185" s="6">
        <v>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8"/>
    </row>
    <row r="186" spans="1:14" x14ac:dyDescent="0.25">
      <c r="A186" s="64" t="s">
        <v>11</v>
      </c>
      <c r="B186" s="6">
        <f t="shared" si="173"/>
        <v>0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8"/>
    </row>
    <row r="187" spans="1:14" x14ac:dyDescent="0.25">
      <c r="A187" s="64" t="s">
        <v>12</v>
      </c>
      <c r="B187" s="6">
        <f>SUM(C187:M187)</f>
        <v>0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8"/>
    </row>
    <row r="188" spans="1:14" ht="15.75" thickBot="1" x14ac:dyDescent="0.3">
      <c r="A188" s="58" t="s">
        <v>36</v>
      </c>
      <c r="B188" s="7">
        <f>SUM(C188:M188)</f>
        <v>0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19"/>
    </row>
    <row r="189" spans="1:14" s="10" customFormat="1" x14ac:dyDescent="0.25">
      <c r="A189" s="63" t="s">
        <v>25</v>
      </c>
      <c r="B189" s="5">
        <f>B190+B191+B192+B193</f>
        <v>0</v>
      </c>
      <c r="C189" s="5">
        <f t="shared" ref="C189:H189" si="174">C190+C191+C192+C193</f>
        <v>0</v>
      </c>
      <c r="D189" s="5">
        <f t="shared" si="174"/>
        <v>0</v>
      </c>
      <c r="E189" s="5">
        <f t="shared" si="174"/>
        <v>0</v>
      </c>
      <c r="F189" s="5">
        <f t="shared" si="174"/>
        <v>0</v>
      </c>
      <c r="G189" s="12">
        <f t="shared" si="174"/>
        <v>0</v>
      </c>
      <c r="H189" s="5">
        <f t="shared" si="174"/>
        <v>0</v>
      </c>
      <c r="I189" s="5">
        <f t="shared" ref="I189:J189" si="175">I190+I191+I192+I193</f>
        <v>0</v>
      </c>
      <c r="J189" s="5">
        <f t="shared" si="175"/>
        <v>0</v>
      </c>
      <c r="K189" s="5">
        <f t="shared" ref="K189:M189" si="176">K190+K191+K192+K193</f>
        <v>0</v>
      </c>
      <c r="L189" s="5">
        <f t="shared" si="176"/>
        <v>0</v>
      </c>
      <c r="M189" s="5">
        <f t="shared" si="176"/>
        <v>0</v>
      </c>
      <c r="N189" s="16"/>
    </row>
    <row r="190" spans="1:14" x14ac:dyDescent="0.25">
      <c r="A190" s="64" t="s">
        <v>9</v>
      </c>
      <c r="B190" s="6">
        <f>SUM(C190:H190)</f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8"/>
    </row>
    <row r="191" spans="1:14" x14ac:dyDescent="0.25">
      <c r="A191" s="64" t="s">
        <v>10</v>
      </c>
      <c r="B191" s="6">
        <f t="shared" ref="B191:B194" si="177">SUM(C191:H191)</f>
        <v>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8"/>
    </row>
    <row r="192" spans="1:14" x14ac:dyDescent="0.25">
      <c r="A192" s="64" t="s">
        <v>11</v>
      </c>
      <c r="B192" s="6">
        <f t="shared" si="177"/>
        <v>0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8"/>
    </row>
    <row r="193" spans="1:17" x14ac:dyDescent="0.25">
      <c r="A193" s="64" t="s">
        <v>12</v>
      </c>
      <c r="B193" s="6">
        <f t="shared" si="177"/>
        <v>0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8"/>
    </row>
    <row r="194" spans="1:17" ht="15.75" thickBot="1" x14ac:dyDescent="0.3">
      <c r="A194" s="58" t="s">
        <v>36</v>
      </c>
      <c r="B194" s="7">
        <f t="shared" si="177"/>
        <v>0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19"/>
    </row>
    <row r="195" spans="1:17" s="10" customFormat="1" x14ac:dyDescent="0.25">
      <c r="A195" s="63" t="s">
        <v>26</v>
      </c>
      <c r="B195" s="5">
        <f>B196+B197+B198+B199</f>
        <v>21696.2</v>
      </c>
      <c r="C195" s="5">
        <f t="shared" ref="C195:H195" si="178">C196+C197+C198+C199</f>
        <v>21696.2</v>
      </c>
      <c r="D195" s="5">
        <f t="shared" si="178"/>
        <v>0</v>
      </c>
      <c r="E195" s="5">
        <f t="shared" si="178"/>
        <v>0</v>
      </c>
      <c r="F195" s="5">
        <f t="shared" si="178"/>
        <v>0</v>
      </c>
      <c r="G195" s="12">
        <f t="shared" si="178"/>
        <v>0</v>
      </c>
      <c r="H195" s="5">
        <f t="shared" si="178"/>
        <v>0</v>
      </c>
      <c r="I195" s="5">
        <f t="shared" ref="I195:J195" si="179">I196+I197+I198+I199</f>
        <v>0</v>
      </c>
      <c r="J195" s="5">
        <f t="shared" si="179"/>
        <v>0</v>
      </c>
      <c r="K195" s="5">
        <f t="shared" ref="K195:M195" si="180">K196+K197+K198+K199</f>
        <v>0</v>
      </c>
      <c r="L195" s="5">
        <f t="shared" si="180"/>
        <v>0</v>
      </c>
      <c r="M195" s="5">
        <f t="shared" si="180"/>
        <v>0</v>
      </c>
      <c r="N195" s="16"/>
    </row>
    <row r="196" spans="1:17" s="10" customFormat="1" x14ac:dyDescent="0.25">
      <c r="A196" s="64" t="s">
        <v>9</v>
      </c>
      <c r="B196" s="6">
        <f>SUM(C196:M196)</f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8"/>
    </row>
    <row r="197" spans="1:17" x14ac:dyDescent="0.25">
      <c r="A197" s="64" t="s">
        <v>10</v>
      </c>
      <c r="B197" s="6">
        <f>SUM(C197:M197)</f>
        <v>14857</v>
      </c>
      <c r="C197" s="6">
        <v>14857</v>
      </c>
      <c r="D197" s="6">
        <v>0</v>
      </c>
      <c r="E197" s="6">
        <v>0</v>
      </c>
      <c r="F197" s="6">
        <v>0</v>
      </c>
      <c r="G197" s="13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8"/>
    </row>
    <row r="198" spans="1:17" x14ac:dyDescent="0.25">
      <c r="A198" s="64" t="s">
        <v>11</v>
      </c>
      <c r="B198" s="6">
        <f t="shared" ref="B198" si="181">SUM(C198:M198)</f>
        <v>6839.2</v>
      </c>
      <c r="C198" s="6">
        <v>6839.2</v>
      </c>
      <c r="D198" s="6">
        <v>0</v>
      </c>
      <c r="E198" s="6">
        <v>0</v>
      </c>
      <c r="F198" s="6">
        <v>0</v>
      </c>
      <c r="G198" s="13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8"/>
    </row>
    <row r="199" spans="1:17" x14ac:dyDescent="0.25">
      <c r="A199" s="64" t="s">
        <v>12</v>
      </c>
      <c r="B199" s="6">
        <f>SUM(C199:M199)</f>
        <v>0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8"/>
    </row>
    <row r="200" spans="1:17" ht="15.75" thickBot="1" x14ac:dyDescent="0.3">
      <c r="A200" s="58" t="s">
        <v>36</v>
      </c>
      <c r="B200" s="7">
        <f>SUM(C200:M200)</f>
        <v>0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19"/>
    </row>
    <row r="201" spans="1:17" s="10" customFormat="1" ht="15.75" thickBot="1" x14ac:dyDescent="0.3">
      <c r="A201" s="74" t="s">
        <v>13</v>
      </c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6"/>
    </row>
    <row r="202" spans="1:17" s="10" customFormat="1" x14ac:dyDescent="0.25">
      <c r="A202" s="63" t="s">
        <v>23</v>
      </c>
      <c r="B202" s="5">
        <f t="shared" ref="B202:G202" si="182">B203+B204+B205+B206+B207</f>
        <v>367811815.60000008</v>
      </c>
      <c r="C202" s="5">
        <f t="shared" si="182"/>
        <v>25194441.399999999</v>
      </c>
      <c r="D202" s="5">
        <f t="shared" si="182"/>
        <v>26044443.900000002</v>
      </c>
      <c r="E202" s="5">
        <f t="shared" si="182"/>
        <v>25245572.400000002</v>
      </c>
      <c r="F202" s="5">
        <f t="shared" si="182"/>
        <v>30910305.599999998</v>
      </c>
      <c r="G202" s="5">
        <f t="shared" si="182"/>
        <v>39360274.199999996</v>
      </c>
      <c r="H202" s="5">
        <f>H203+H204+H205+H206+H207</f>
        <v>39839385.700000003</v>
      </c>
      <c r="I202" s="5">
        <f t="shared" ref="I202:M202" si="183">I203+I204+I205+I206+I207</f>
        <v>38185745.100000001</v>
      </c>
      <c r="J202" s="5">
        <f t="shared" si="183"/>
        <v>38407873.799999997</v>
      </c>
      <c r="K202" s="5">
        <f t="shared" si="183"/>
        <v>36906596.400000006</v>
      </c>
      <c r="L202" s="5">
        <f t="shared" si="183"/>
        <v>34883960.299999997</v>
      </c>
      <c r="M202" s="5">
        <f t="shared" si="183"/>
        <v>32833216.800000001</v>
      </c>
      <c r="N202" s="16"/>
      <c r="O202" s="36"/>
      <c r="Q202" s="36"/>
    </row>
    <row r="203" spans="1:17" x14ac:dyDescent="0.25">
      <c r="A203" s="64" t="s">
        <v>9</v>
      </c>
      <c r="B203" s="6">
        <f>SUM(C203:M203)</f>
        <v>15970018.300000001</v>
      </c>
      <c r="C203" s="6">
        <f t="shared" ref="C203:H207" si="184">C209+C221</f>
        <v>921108.5</v>
      </c>
      <c r="D203" s="6">
        <f t="shared" si="184"/>
        <v>707235.6</v>
      </c>
      <c r="E203" s="6">
        <f t="shared" si="184"/>
        <v>910792.70000000007</v>
      </c>
      <c r="F203" s="6">
        <f t="shared" si="184"/>
        <v>1894654.9</v>
      </c>
      <c r="G203" s="13">
        <f t="shared" si="184"/>
        <v>3659923.9</v>
      </c>
      <c r="H203" s="6">
        <f t="shared" si="184"/>
        <v>3058520.2</v>
      </c>
      <c r="I203" s="6">
        <f t="shared" ref="I203:J203" si="185">I209+I221</f>
        <v>2177696.4</v>
      </c>
      <c r="J203" s="6">
        <f t="shared" si="185"/>
        <v>1048918.2</v>
      </c>
      <c r="K203" s="6">
        <f t="shared" ref="K203:M203" si="186">K209+K221</f>
        <v>660634.1</v>
      </c>
      <c r="L203" s="6">
        <f t="shared" si="186"/>
        <v>930533.8</v>
      </c>
      <c r="M203" s="6">
        <f t="shared" si="186"/>
        <v>0</v>
      </c>
      <c r="N203" s="8"/>
      <c r="Q203" s="36"/>
    </row>
    <row r="204" spans="1:17" x14ac:dyDescent="0.25">
      <c r="A204" s="64" t="s">
        <v>10</v>
      </c>
      <c r="B204" s="6">
        <f t="shared" ref="B204" si="187">SUM(C204:M204)</f>
        <v>350128899.4000001</v>
      </c>
      <c r="C204" s="6">
        <f t="shared" si="184"/>
        <v>23855173.5</v>
      </c>
      <c r="D204" s="6">
        <f t="shared" si="184"/>
        <v>25192535</v>
      </c>
      <c r="E204" s="6">
        <f t="shared" si="184"/>
        <v>24017840.400000002</v>
      </c>
      <c r="F204" s="6">
        <f t="shared" si="184"/>
        <v>28836653.899999999</v>
      </c>
      <c r="G204" s="13">
        <f t="shared" si="184"/>
        <v>35456947.299999997</v>
      </c>
      <c r="H204" s="6">
        <f t="shared" si="184"/>
        <v>36646934.5</v>
      </c>
      <c r="I204" s="6">
        <f t="shared" ref="I204:J204" si="188">I210+I222</f>
        <v>35972330.5</v>
      </c>
      <c r="J204" s="6">
        <f t="shared" si="188"/>
        <v>37307493.299999997</v>
      </c>
      <c r="K204" s="6">
        <f t="shared" ref="K204:M204" si="189">K210+K222</f>
        <v>36180206.600000001</v>
      </c>
      <c r="L204" s="6">
        <f t="shared" si="189"/>
        <v>33886589.600000001</v>
      </c>
      <c r="M204" s="6">
        <f t="shared" si="189"/>
        <v>32776194.800000001</v>
      </c>
      <c r="N204" s="8"/>
      <c r="Q204" s="36"/>
    </row>
    <row r="205" spans="1:17" x14ac:dyDescent="0.25">
      <c r="A205" s="64" t="s">
        <v>11</v>
      </c>
      <c r="B205" s="6">
        <f>SUM(C205:M205)</f>
        <v>1699974.9</v>
      </c>
      <c r="C205" s="6">
        <f t="shared" si="184"/>
        <v>418159.4</v>
      </c>
      <c r="D205" s="6">
        <f t="shared" si="184"/>
        <v>144673.30000000002</v>
      </c>
      <c r="E205" s="6">
        <f t="shared" si="184"/>
        <v>316939.3</v>
      </c>
      <c r="F205" s="6">
        <f t="shared" si="184"/>
        <v>178996.8</v>
      </c>
      <c r="G205" s="13">
        <f t="shared" si="184"/>
        <v>235599</v>
      </c>
      <c r="H205" s="6">
        <f t="shared" si="184"/>
        <v>129812</v>
      </c>
      <c r="I205" s="6">
        <f>I211+I223</f>
        <v>35518.199999999997</v>
      </c>
      <c r="J205" s="6">
        <f t="shared" ref="J205:M205" si="190">J211+J223</f>
        <v>51262.3</v>
      </c>
      <c r="K205" s="6">
        <f t="shared" si="190"/>
        <v>65555.7</v>
      </c>
      <c r="L205" s="6">
        <f t="shared" si="190"/>
        <v>66636.899999999994</v>
      </c>
      <c r="M205" s="6">
        <f t="shared" si="190"/>
        <v>56822</v>
      </c>
      <c r="N205" s="8"/>
      <c r="Q205" s="36"/>
    </row>
    <row r="206" spans="1:17" x14ac:dyDescent="0.25">
      <c r="A206" s="64" t="s">
        <v>12</v>
      </c>
      <c r="B206" s="6">
        <f>SUM(C206:M206)</f>
        <v>11723</v>
      </c>
      <c r="C206" s="6">
        <f t="shared" si="184"/>
        <v>0</v>
      </c>
      <c r="D206" s="6">
        <f t="shared" si="184"/>
        <v>0</v>
      </c>
      <c r="E206" s="6">
        <f t="shared" si="184"/>
        <v>0</v>
      </c>
      <c r="F206" s="6">
        <f t="shared" si="184"/>
        <v>0</v>
      </c>
      <c r="G206" s="13">
        <f t="shared" si="184"/>
        <v>7804</v>
      </c>
      <c r="H206" s="6">
        <f t="shared" si="184"/>
        <v>3919</v>
      </c>
      <c r="I206" s="6">
        <f t="shared" ref="I206:J207" si="191">I212+I224</f>
        <v>0</v>
      </c>
      <c r="J206" s="6">
        <f t="shared" si="191"/>
        <v>0</v>
      </c>
      <c r="K206" s="6">
        <f t="shared" ref="K206:M207" si="192">K212+K224</f>
        <v>0</v>
      </c>
      <c r="L206" s="6">
        <f t="shared" si="192"/>
        <v>0</v>
      </c>
      <c r="M206" s="6">
        <f t="shared" si="192"/>
        <v>0</v>
      </c>
      <c r="N206" s="8"/>
      <c r="Q206" s="36"/>
    </row>
    <row r="207" spans="1:17" ht="15.75" thickBot="1" x14ac:dyDescent="0.3">
      <c r="A207" s="58" t="s">
        <v>36</v>
      </c>
      <c r="B207" s="7">
        <f>SUM(C207:M207)</f>
        <v>1200</v>
      </c>
      <c r="C207" s="7">
        <f t="shared" si="184"/>
        <v>0</v>
      </c>
      <c r="D207" s="7">
        <f t="shared" si="184"/>
        <v>0</v>
      </c>
      <c r="E207" s="7">
        <f t="shared" si="184"/>
        <v>0</v>
      </c>
      <c r="F207" s="7">
        <f t="shared" si="184"/>
        <v>0</v>
      </c>
      <c r="G207" s="14">
        <f t="shared" si="184"/>
        <v>0</v>
      </c>
      <c r="H207" s="7">
        <f t="shared" si="184"/>
        <v>200</v>
      </c>
      <c r="I207" s="7">
        <f t="shared" si="191"/>
        <v>200</v>
      </c>
      <c r="J207" s="7">
        <f t="shared" si="191"/>
        <v>200</v>
      </c>
      <c r="K207" s="7">
        <f t="shared" si="192"/>
        <v>200</v>
      </c>
      <c r="L207" s="7">
        <f t="shared" si="192"/>
        <v>200</v>
      </c>
      <c r="M207" s="7">
        <f t="shared" si="192"/>
        <v>200</v>
      </c>
      <c r="N207" s="19"/>
      <c r="Q207" s="36"/>
    </row>
    <row r="208" spans="1:17" s="10" customFormat="1" x14ac:dyDescent="0.25">
      <c r="A208" s="63" t="s">
        <v>24</v>
      </c>
      <c r="B208" s="5">
        <f>B209+B210+B211+B212</f>
        <v>53132465.522940002</v>
      </c>
      <c r="C208" s="5">
        <f t="shared" ref="C208:H208" si="193">C209+C210+C211+C212</f>
        <v>4047917.6</v>
      </c>
      <c r="D208" s="5">
        <f t="shared" si="193"/>
        <v>1745709.5</v>
      </c>
      <c r="E208" s="5">
        <f t="shared" si="193"/>
        <v>2517884.5229400001</v>
      </c>
      <c r="F208" s="5">
        <f t="shared" si="193"/>
        <v>3846337.2</v>
      </c>
      <c r="G208" s="12">
        <f t="shared" si="193"/>
        <v>7979573.7000000002</v>
      </c>
      <c r="H208" s="5">
        <f t="shared" si="193"/>
        <v>6405622.5</v>
      </c>
      <c r="I208" s="5">
        <f t="shared" ref="I208:J208" si="194">I209+I210+I211+I212</f>
        <v>3328277.5999999996</v>
      </c>
      <c r="J208" s="5">
        <f t="shared" si="194"/>
        <v>2084125.9</v>
      </c>
      <c r="K208" s="5">
        <f t="shared" ref="K208:M208" si="195">K209+K210+K211+K212</f>
        <v>8995905.8999999985</v>
      </c>
      <c r="L208" s="5">
        <f t="shared" si="195"/>
        <v>6934110.1000000006</v>
      </c>
      <c r="M208" s="5">
        <f t="shared" si="195"/>
        <v>5247001</v>
      </c>
      <c r="N208" s="16"/>
    </row>
    <row r="209" spans="1:14" x14ac:dyDescent="0.25">
      <c r="A209" s="64" t="s">
        <v>9</v>
      </c>
      <c r="B209" s="6">
        <f>SUM(C209:M209)</f>
        <v>12732880.967900001</v>
      </c>
      <c r="C209" s="6">
        <f t="shared" ref="C209:M209" si="196">C17+C41+C62+C84+C109+C159+C134+C184</f>
        <v>921108.5</v>
      </c>
      <c r="D209" s="6">
        <f t="shared" si="196"/>
        <v>683196</v>
      </c>
      <c r="E209" s="6">
        <f t="shared" si="196"/>
        <v>818360.56790000002</v>
      </c>
      <c r="F209" s="6">
        <f t="shared" si="196"/>
        <v>1822319.2</v>
      </c>
      <c r="G209" s="13">
        <f t="shared" si="196"/>
        <v>3469170.5</v>
      </c>
      <c r="H209" s="6">
        <f t="shared" si="196"/>
        <v>2152765.2000000002</v>
      </c>
      <c r="I209" s="6">
        <f t="shared" si="196"/>
        <v>945996.9</v>
      </c>
      <c r="J209" s="6">
        <f t="shared" si="196"/>
        <v>389504.1</v>
      </c>
      <c r="K209" s="6">
        <f t="shared" si="196"/>
        <v>649860</v>
      </c>
      <c r="L209" s="6">
        <f t="shared" si="196"/>
        <v>880600</v>
      </c>
      <c r="M209" s="6">
        <f t="shared" si="196"/>
        <v>0</v>
      </c>
      <c r="N209" s="8"/>
    </row>
    <row r="210" spans="1:14" x14ac:dyDescent="0.25">
      <c r="A210" s="64" t="s">
        <v>10</v>
      </c>
      <c r="B210" s="6">
        <f t="shared" ref="B210:B211" si="197">SUM(C210:M210)</f>
        <v>39503577.95504</v>
      </c>
      <c r="C210" s="6">
        <f t="shared" ref="C210:M210" si="198">C18+C42+C63+C85+C110+C160+C135+C185</f>
        <v>2719116.1</v>
      </c>
      <c r="D210" s="6">
        <f t="shared" si="198"/>
        <v>1051671.8999999999</v>
      </c>
      <c r="E210" s="6">
        <f t="shared" si="198"/>
        <v>1598161.6550400001</v>
      </c>
      <c r="F210" s="6">
        <f t="shared" si="198"/>
        <v>1922655</v>
      </c>
      <c r="G210" s="13">
        <f t="shared" si="198"/>
        <v>4411948</v>
      </c>
      <c r="H210" s="6">
        <f t="shared" si="198"/>
        <v>4159388.3</v>
      </c>
      <c r="I210" s="6">
        <f t="shared" si="198"/>
        <v>2357288.7999999998</v>
      </c>
      <c r="J210" s="6">
        <f t="shared" si="198"/>
        <v>1653885.8</v>
      </c>
      <c r="K210" s="6">
        <f t="shared" si="198"/>
        <v>8338039.2000000002</v>
      </c>
      <c r="L210" s="6">
        <f t="shared" si="198"/>
        <v>6044422.2000000002</v>
      </c>
      <c r="M210" s="6">
        <f t="shared" si="198"/>
        <v>5247001</v>
      </c>
      <c r="N210" s="8"/>
    </row>
    <row r="211" spans="1:14" x14ac:dyDescent="0.25">
      <c r="A211" s="64" t="s">
        <v>11</v>
      </c>
      <c r="B211" s="6">
        <f t="shared" si="197"/>
        <v>896006.59999999986</v>
      </c>
      <c r="C211" s="6">
        <f t="shared" ref="C211:M211" si="199">C19+C43+C64+C86+C111+C161+C136+C186</f>
        <v>407693</v>
      </c>
      <c r="D211" s="6">
        <f t="shared" si="199"/>
        <v>10841.6</v>
      </c>
      <c r="E211" s="6">
        <f t="shared" si="199"/>
        <v>101362.3</v>
      </c>
      <c r="F211" s="6">
        <f t="shared" si="199"/>
        <v>101363</v>
      </c>
      <c r="G211" s="13">
        <f t="shared" si="199"/>
        <v>98455.2</v>
      </c>
      <c r="H211" s="6">
        <f t="shared" si="199"/>
        <v>93469</v>
      </c>
      <c r="I211" s="6">
        <f t="shared" si="199"/>
        <v>24991.9</v>
      </c>
      <c r="J211" s="6">
        <f t="shared" si="199"/>
        <v>40736</v>
      </c>
      <c r="K211" s="6">
        <f t="shared" si="199"/>
        <v>8006.7</v>
      </c>
      <c r="L211" s="6">
        <f t="shared" si="199"/>
        <v>9087.9</v>
      </c>
      <c r="M211" s="6">
        <f t="shared" si="199"/>
        <v>0</v>
      </c>
      <c r="N211" s="8"/>
    </row>
    <row r="212" spans="1:14" x14ac:dyDescent="0.25">
      <c r="A212" s="64" t="s">
        <v>12</v>
      </c>
      <c r="B212" s="6">
        <f>SUM(C212:M212)</f>
        <v>0</v>
      </c>
      <c r="C212" s="6">
        <f t="shared" ref="C212:M212" si="200">C20+C44+C65+C87+C112+C162+C137+C187</f>
        <v>0</v>
      </c>
      <c r="D212" s="6">
        <f t="shared" si="200"/>
        <v>0</v>
      </c>
      <c r="E212" s="6">
        <f t="shared" si="200"/>
        <v>0</v>
      </c>
      <c r="F212" s="6">
        <f t="shared" si="200"/>
        <v>0</v>
      </c>
      <c r="G212" s="13">
        <f t="shared" si="200"/>
        <v>0</v>
      </c>
      <c r="H212" s="6">
        <f t="shared" si="200"/>
        <v>0</v>
      </c>
      <c r="I212" s="6">
        <f t="shared" si="200"/>
        <v>0</v>
      </c>
      <c r="J212" s="6">
        <f t="shared" si="200"/>
        <v>0</v>
      </c>
      <c r="K212" s="6">
        <f t="shared" si="200"/>
        <v>0</v>
      </c>
      <c r="L212" s="6">
        <f t="shared" si="200"/>
        <v>0</v>
      </c>
      <c r="M212" s="6">
        <f t="shared" si="200"/>
        <v>0</v>
      </c>
      <c r="N212" s="8"/>
    </row>
    <row r="213" spans="1:14" ht="15.75" thickBot="1" x14ac:dyDescent="0.3">
      <c r="A213" s="58" t="s">
        <v>36</v>
      </c>
      <c r="B213" s="7">
        <f>SUM(C213:M213)</f>
        <v>0</v>
      </c>
      <c r="C213" s="7">
        <f t="shared" ref="C213:M213" si="201">C21+C45+C66+C88+C113+C163+C138+C188</f>
        <v>0</v>
      </c>
      <c r="D213" s="7">
        <f t="shared" si="201"/>
        <v>0</v>
      </c>
      <c r="E213" s="7">
        <f t="shared" si="201"/>
        <v>0</v>
      </c>
      <c r="F213" s="7">
        <f t="shared" si="201"/>
        <v>0</v>
      </c>
      <c r="G213" s="14">
        <f t="shared" si="201"/>
        <v>0</v>
      </c>
      <c r="H213" s="7">
        <f t="shared" si="201"/>
        <v>0</v>
      </c>
      <c r="I213" s="7">
        <f t="shared" si="201"/>
        <v>0</v>
      </c>
      <c r="J213" s="7">
        <f t="shared" si="201"/>
        <v>0</v>
      </c>
      <c r="K213" s="7">
        <f t="shared" si="201"/>
        <v>0</v>
      </c>
      <c r="L213" s="7">
        <f t="shared" si="201"/>
        <v>0</v>
      </c>
      <c r="M213" s="7">
        <f t="shared" si="201"/>
        <v>0</v>
      </c>
      <c r="N213" s="19"/>
    </row>
    <row r="214" spans="1:14" s="10" customFormat="1" x14ac:dyDescent="0.25">
      <c r="A214" s="63" t="s">
        <v>25</v>
      </c>
      <c r="B214" s="5">
        <f>B215+B216+B217+B218</f>
        <v>0</v>
      </c>
      <c r="C214" s="5">
        <f t="shared" ref="C214:H214" si="202">C215+C216+C217+C218</f>
        <v>0</v>
      </c>
      <c r="D214" s="5">
        <f t="shared" si="202"/>
        <v>0</v>
      </c>
      <c r="E214" s="5">
        <f t="shared" si="202"/>
        <v>0</v>
      </c>
      <c r="F214" s="5">
        <f t="shared" si="202"/>
        <v>0</v>
      </c>
      <c r="G214" s="12">
        <f t="shared" si="202"/>
        <v>0</v>
      </c>
      <c r="H214" s="5">
        <f t="shared" si="202"/>
        <v>0</v>
      </c>
      <c r="I214" s="5">
        <f t="shared" ref="I214:J214" si="203">I215+I216+I217+I218</f>
        <v>0</v>
      </c>
      <c r="J214" s="5">
        <f t="shared" si="203"/>
        <v>0</v>
      </c>
      <c r="K214" s="5">
        <f t="shared" ref="K214:M214" si="204">K215+K216+K217+K218</f>
        <v>0</v>
      </c>
      <c r="L214" s="5">
        <f t="shared" si="204"/>
        <v>0</v>
      </c>
      <c r="M214" s="5">
        <f t="shared" si="204"/>
        <v>0</v>
      </c>
      <c r="N214" s="16"/>
    </row>
    <row r="215" spans="1:14" x14ac:dyDescent="0.25">
      <c r="A215" s="64" t="s">
        <v>9</v>
      </c>
      <c r="B215" s="6">
        <f>SUM(C215:H215)</f>
        <v>0</v>
      </c>
      <c r="C215" s="6">
        <f t="shared" ref="C215:M215" si="205">C23+C46+C67+C90+C115+C165</f>
        <v>0</v>
      </c>
      <c r="D215" s="6">
        <f t="shared" si="205"/>
        <v>0</v>
      </c>
      <c r="E215" s="6">
        <f t="shared" si="205"/>
        <v>0</v>
      </c>
      <c r="F215" s="6">
        <f t="shared" si="205"/>
        <v>0</v>
      </c>
      <c r="G215" s="13">
        <f t="shared" si="205"/>
        <v>0</v>
      </c>
      <c r="H215" s="6">
        <f t="shared" si="205"/>
        <v>0</v>
      </c>
      <c r="I215" s="6">
        <f t="shared" si="205"/>
        <v>0</v>
      </c>
      <c r="J215" s="6">
        <f t="shared" si="205"/>
        <v>0</v>
      </c>
      <c r="K215" s="6">
        <f t="shared" si="205"/>
        <v>0</v>
      </c>
      <c r="L215" s="6">
        <f t="shared" si="205"/>
        <v>0</v>
      </c>
      <c r="M215" s="6">
        <f t="shared" si="205"/>
        <v>0</v>
      </c>
      <c r="N215" s="8"/>
    </row>
    <row r="216" spans="1:14" x14ac:dyDescent="0.25">
      <c r="A216" s="64" t="s">
        <v>10</v>
      </c>
      <c r="B216" s="6">
        <f t="shared" ref="B216:B218" si="206">SUM(C216:H216)</f>
        <v>0</v>
      </c>
      <c r="C216" s="6">
        <f t="shared" ref="C216:M216" si="207">C24+C47+C68+C91+C116+C166</f>
        <v>0</v>
      </c>
      <c r="D216" s="6">
        <f t="shared" si="207"/>
        <v>0</v>
      </c>
      <c r="E216" s="6">
        <f t="shared" si="207"/>
        <v>0</v>
      </c>
      <c r="F216" s="6">
        <f t="shared" si="207"/>
        <v>0</v>
      </c>
      <c r="G216" s="13">
        <f t="shared" si="207"/>
        <v>0</v>
      </c>
      <c r="H216" s="6">
        <f t="shared" si="207"/>
        <v>0</v>
      </c>
      <c r="I216" s="6">
        <f t="shared" si="207"/>
        <v>0</v>
      </c>
      <c r="J216" s="6">
        <f t="shared" si="207"/>
        <v>0</v>
      </c>
      <c r="K216" s="6">
        <f t="shared" si="207"/>
        <v>0</v>
      </c>
      <c r="L216" s="6">
        <f t="shared" si="207"/>
        <v>0</v>
      </c>
      <c r="M216" s="6">
        <f t="shared" si="207"/>
        <v>0</v>
      </c>
      <c r="N216" s="8"/>
    </row>
    <row r="217" spans="1:14" x14ac:dyDescent="0.25">
      <c r="A217" s="64" t="s">
        <v>11</v>
      </c>
      <c r="B217" s="6">
        <f t="shared" si="206"/>
        <v>0</v>
      </c>
      <c r="C217" s="6">
        <f t="shared" ref="C217:M217" si="208">C25+C48+C69+C92+C117+C167</f>
        <v>0</v>
      </c>
      <c r="D217" s="6">
        <f t="shared" si="208"/>
        <v>0</v>
      </c>
      <c r="E217" s="6">
        <f t="shared" si="208"/>
        <v>0</v>
      </c>
      <c r="F217" s="6">
        <f t="shared" si="208"/>
        <v>0</v>
      </c>
      <c r="G217" s="13">
        <f t="shared" si="208"/>
        <v>0</v>
      </c>
      <c r="H217" s="6">
        <f t="shared" si="208"/>
        <v>0</v>
      </c>
      <c r="I217" s="6">
        <f t="shared" si="208"/>
        <v>0</v>
      </c>
      <c r="J217" s="6">
        <f t="shared" si="208"/>
        <v>0</v>
      </c>
      <c r="K217" s="6">
        <f t="shared" si="208"/>
        <v>0</v>
      </c>
      <c r="L217" s="6">
        <f t="shared" si="208"/>
        <v>0</v>
      </c>
      <c r="M217" s="6">
        <f t="shared" si="208"/>
        <v>0</v>
      </c>
      <c r="N217" s="8"/>
    </row>
    <row r="218" spans="1:14" x14ac:dyDescent="0.25">
      <c r="A218" s="64" t="s">
        <v>12</v>
      </c>
      <c r="B218" s="6">
        <f t="shared" si="206"/>
        <v>0</v>
      </c>
      <c r="C218" s="6">
        <f t="shared" ref="C218:M218" si="209">C26+C49+C70+C93+C118+C168</f>
        <v>0</v>
      </c>
      <c r="D218" s="6">
        <f t="shared" si="209"/>
        <v>0</v>
      </c>
      <c r="E218" s="6">
        <f t="shared" si="209"/>
        <v>0</v>
      </c>
      <c r="F218" s="6">
        <f t="shared" si="209"/>
        <v>0</v>
      </c>
      <c r="G218" s="13">
        <f t="shared" si="209"/>
        <v>0</v>
      </c>
      <c r="H218" s="6">
        <f t="shared" si="209"/>
        <v>0</v>
      </c>
      <c r="I218" s="6">
        <f t="shared" si="209"/>
        <v>0</v>
      </c>
      <c r="J218" s="6">
        <f t="shared" si="209"/>
        <v>0</v>
      </c>
      <c r="K218" s="6">
        <f t="shared" si="209"/>
        <v>0</v>
      </c>
      <c r="L218" s="6">
        <f t="shared" si="209"/>
        <v>0</v>
      </c>
      <c r="M218" s="6">
        <f t="shared" si="209"/>
        <v>0</v>
      </c>
      <c r="N218" s="8"/>
    </row>
    <row r="219" spans="1:14" ht="15.75" thickBot="1" x14ac:dyDescent="0.3">
      <c r="A219" s="58" t="s">
        <v>36</v>
      </c>
      <c r="B219" s="7">
        <f t="shared" ref="B219" si="210">SUM(C219:H219)</f>
        <v>0</v>
      </c>
      <c r="C219" s="7">
        <f t="shared" ref="C219:M219" si="211">C27+C50+C71+C94+C119+C169</f>
        <v>0</v>
      </c>
      <c r="D219" s="7">
        <f t="shared" si="211"/>
        <v>0</v>
      </c>
      <c r="E219" s="7">
        <f t="shared" si="211"/>
        <v>0</v>
      </c>
      <c r="F219" s="7">
        <f t="shared" si="211"/>
        <v>0</v>
      </c>
      <c r="G219" s="14">
        <f t="shared" si="211"/>
        <v>0</v>
      </c>
      <c r="H219" s="7">
        <f t="shared" si="211"/>
        <v>0</v>
      </c>
      <c r="I219" s="7">
        <f t="shared" si="211"/>
        <v>0</v>
      </c>
      <c r="J219" s="7">
        <f t="shared" si="211"/>
        <v>0</v>
      </c>
      <c r="K219" s="7">
        <f t="shared" si="211"/>
        <v>0</v>
      </c>
      <c r="L219" s="7">
        <f t="shared" si="211"/>
        <v>0</v>
      </c>
      <c r="M219" s="7">
        <f t="shared" si="211"/>
        <v>0</v>
      </c>
      <c r="N219" s="19"/>
    </row>
    <row r="220" spans="1:14" s="10" customFormat="1" x14ac:dyDescent="0.25">
      <c r="A220" s="63" t="s">
        <v>26</v>
      </c>
      <c r="B220" s="5">
        <f>B221+B222+B223+B224</f>
        <v>314678150.07706004</v>
      </c>
      <c r="C220" s="5">
        <f t="shared" ref="C220:H220" si="212">C221+C222+C223+C224</f>
        <v>21146523.799999997</v>
      </c>
      <c r="D220" s="5">
        <f t="shared" si="212"/>
        <v>24298734.400000002</v>
      </c>
      <c r="E220" s="5">
        <f t="shared" si="212"/>
        <v>22727687.877060004</v>
      </c>
      <c r="F220" s="5">
        <f t="shared" si="212"/>
        <v>27063968.399999999</v>
      </c>
      <c r="G220" s="12">
        <f t="shared" si="212"/>
        <v>31380700.5</v>
      </c>
      <c r="H220" s="5">
        <f t="shared" si="212"/>
        <v>33433563.199999999</v>
      </c>
      <c r="I220" s="5">
        <f t="shared" ref="I220:J220" si="213">I221+I222+I223+I224</f>
        <v>34857267.5</v>
      </c>
      <c r="J220" s="5">
        <f t="shared" si="213"/>
        <v>36323547.899999999</v>
      </c>
      <c r="K220" s="5">
        <f t="shared" ref="K220:M220" si="214">K221+K222+K223+K224</f>
        <v>27910490.5</v>
      </c>
      <c r="L220" s="5">
        <f t="shared" si="214"/>
        <v>27949650.199999999</v>
      </c>
      <c r="M220" s="5">
        <f t="shared" si="214"/>
        <v>27586015.800000001</v>
      </c>
      <c r="N220" s="16"/>
    </row>
    <row r="221" spans="1:14" x14ac:dyDescent="0.25">
      <c r="A221" s="64" t="s">
        <v>9</v>
      </c>
      <c r="B221" s="6">
        <f>SUM(C221:M221)</f>
        <v>3237137.3321000002</v>
      </c>
      <c r="C221" s="6">
        <f t="shared" ref="C221:M221" si="215">C29+C51+C72+C96+C121+C171+C146+C196</f>
        <v>0</v>
      </c>
      <c r="D221" s="6">
        <f t="shared" si="215"/>
        <v>24039.599999999999</v>
      </c>
      <c r="E221" s="6">
        <f t="shared" si="215"/>
        <v>92432.132100000003</v>
      </c>
      <c r="F221" s="6">
        <f t="shared" si="215"/>
        <v>72335.7</v>
      </c>
      <c r="G221" s="13">
        <f t="shared" si="215"/>
        <v>190753.4</v>
      </c>
      <c r="H221" s="6">
        <f t="shared" si="215"/>
        <v>905755</v>
      </c>
      <c r="I221" s="6">
        <f t="shared" si="215"/>
        <v>1231699.5</v>
      </c>
      <c r="J221" s="6">
        <f t="shared" si="215"/>
        <v>659414.1</v>
      </c>
      <c r="K221" s="6">
        <f t="shared" si="215"/>
        <v>10774.1</v>
      </c>
      <c r="L221" s="6">
        <f t="shared" si="215"/>
        <v>49933.8</v>
      </c>
      <c r="M221" s="6">
        <f t="shared" si="215"/>
        <v>0</v>
      </c>
      <c r="N221" s="8"/>
    </row>
    <row r="222" spans="1:14" x14ac:dyDescent="0.25">
      <c r="A222" s="64" t="s">
        <v>10</v>
      </c>
      <c r="B222" s="6">
        <f>SUM(C222:M222)</f>
        <v>310625321.44496006</v>
      </c>
      <c r="C222" s="6">
        <f t="shared" ref="C222:M222" si="216">C30+C52+C73+C97+C122+C172+C147+C197</f>
        <v>21136057.399999999</v>
      </c>
      <c r="D222" s="6">
        <f t="shared" si="216"/>
        <v>24140863.100000001</v>
      </c>
      <c r="E222" s="6">
        <f t="shared" si="216"/>
        <v>22419678.744960003</v>
      </c>
      <c r="F222" s="6">
        <f t="shared" si="216"/>
        <v>26913998.899999999</v>
      </c>
      <c r="G222" s="13">
        <f t="shared" si="216"/>
        <v>31044999.300000001</v>
      </c>
      <c r="H222" s="6">
        <f t="shared" si="216"/>
        <v>32487546.199999999</v>
      </c>
      <c r="I222" s="6">
        <f t="shared" si="216"/>
        <v>33615041.700000003</v>
      </c>
      <c r="J222" s="6">
        <f t="shared" si="216"/>
        <v>35653607.5</v>
      </c>
      <c r="K222" s="6">
        <f t="shared" si="216"/>
        <v>27842167.399999999</v>
      </c>
      <c r="L222" s="6">
        <f t="shared" si="216"/>
        <v>27842167.399999999</v>
      </c>
      <c r="M222" s="6">
        <f t="shared" si="216"/>
        <v>27529193.800000001</v>
      </c>
      <c r="N222" s="8"/>
    </row>
    <row r="223" spans="1:14" x14ac:dyDescent="0.25">
      <c r="A223" s="64" t="s">
        <v>11</v>
      </c>
      <c r="B223" s="6">
        <f t="shared" ref="B223" si="217">SUM(C223:M223)</f>
        <v>803968.3</v>
      </c>
      <c r="C223" s="6">
        <f t="shared" ref="C223:M223" si="218">C31+C53+C74+C98+C123+C173+C148+C198</f>
        <v>10466.4</v>
      </c>
      <c r="D223" s="6">
        <f t="shared" si="218"/>
        <v>133831.70000000001</v>
      </c>
      <c r="E223" s="6">
        <f t="shared" si="218"/>
        <v>215577</v>
      </c>
      <c r="F223" s="6">
        <f t="shared" si="218"/>
        <v>77633.8</v>
      </c>
      <c r="G223" s="13">
        <f t="shared" si="218"/>
        <v>137143.79999999999</v>
      </c>
      <c r="H223" s="13">
        <f t="shared" si="218"/>
        <v>36343</v>
      </c>
      <c r="I223" s="13">
        <f t="shared" si="218"/>
        <v>10526.3</v>
      </c>
      <c r="J223" s="13">
        <f t="shared" si="218"/>
        <v>10526.3</v>
      </c>
      <c r="K223" s="13">
        <f t="shared" si="218"/>
        <v>57549</v>
      </c>
      <c r="L223" s="13">
        <f t="shared" si="218"/>
        <v>57549</v>
      </c>
      <c r="M223" s="13">
        <f t="shared" si="218"/>
        <v>56822</v>
      </c>
      <c r="N223" s="8"/>
    </row>
    <row r="224" spans="1:14" x14ac:dyDescent="0.25">
      <c r="A224" s="64" t="s">
        <v>12</v>
      </c>
      <c r="B224" s="6">
        <f>SUM(C224:M224)</f>
        <v>11723</v>
      </c>
      <c r="C224" s="6">
        <f t="shared" ref="C224:M224" si="219">C32+C54+C75+C99+C124+C174+C149+C199</f>
        <v>0</v>
      </c>
      <c r="D224" s="6">
        <f t="shared" si="219"/>
        <v>0</v>
      </c>
      <c r="E224" s="6">
        <f t="shared" si="219"/>
        <v>0</v>
      </c>
      <c r="F224" s="6">
        <f t="shared" si="219"/>
        <v>0</v>
      </c>
      <c r="G224" s="13">
        <f t="shared" si="219"/>
        <v>7804</v>
      </c>
      <c r="H224" s="6">
        <f t="shared" si="219"/>
        <v>3919</v>
      </c>
      <c r="I224" s="6">
        <f t="shared" si="219"/>
        <v>0</v>
      </c>
      <c r="J224" s="6">
        <f t="shared" si="219"/>
        <v>0</v>
      </c>
      <c r="K224" s="6">
        <f t="shared" si="219"/>
        <v>0</v>
      </c>
      <c r="L224" s="6">
        <f t="shared" si="219"/>
        <v>0</v>
      </c>
      <c r="M224" s="6">
        <f t="shared" si="219"/>
        <v>0</v>
      </c>
      <c r="N224" s="8"/>
    </row>
    <row r="225" spans="1:14" ht="15.75" thickBot="1" x14ac:dyDescent="0.3">
      <c r="A225" s="58" t="s">
        <v>36</v>
      </c>
      <c r="B225" s="7">
        <f>SUM(C225:M225)</f>
        <v>1200</v>
      </c>
      <c r="C225" s="7">
        <f t="shared" ref="C225:M225" si="220">C33+C55+C76+C100+C125+C175+C150+C200</f>
        <v>0</v>
      </c>
      <c r="D225" s="7">
        <f t="shared" si="220"/>
        <v>0</v>
      </c>
      <c r="E225" s="7">
        <f t="shared" si="220"/>
        <v>0</v>
      </c>
      <c r="F225" s="7">
        <f t="shared" si="220"/>
        <v>0</v>
      </c>
      <c r="G225" s="14">
        <f t="shared" si="220"/>
        <v>0</v>
      </c>
      <c r="H225" s="7">
        <f t="shared" si="220"/>
        <v>200</v>
      </c>
      <c r="I225" s="7">
        <f t="shared" si="220"/>
        <v>200</v>
      </c>
      <c r="J225" s="7">
        <f t="shared" si="220"/>
        <v>200</v>
      </c>
      <c r="K225" s="7">
        <f t="shared" si="220"/>
        <v>200</v>
      </c>
      <c r="L225" s="7">
        <f t="shared" si="220"/>
        <v>200</v>
      </c>
      <c r="M225" s="7">
        <f t="shared" si="220"/>
        <v>200</v>
      </c>
      <c r="N225" s="19"/>
    </row>
    <row r="226" spans="1:14" ht="120" customHeight="1" x14ac:dyDescent="0.25">
      <c r="A226" s="88" t="s">
        <v>34</v>
      </c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</row>
    <row r="227" spans="1:14" x14ac:dyDescent="0.25">
      <c r="A227" s="26"/>
    </row>
    <row r="228" spans="1:14" ht="15.75" x14ac:dyDescent="0.25">
      <c r="A228" s="9"/>
    </row>
    <row r="229" spans="1:14" x14ac:dyDescent="0.25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</row>
    <row r="230" spans="1:14" x14ac:dyDescent="0.25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</row>
  </sheetData>
  <mergeCells count="19">
    <mergeCell ref="A229:N230"/>
    <mergeCell ref="A226:N226"/>
    <mergeCell ref="A201:N201"/>
    <mergeCell ref="A9:N9"/>
    <mergeCell ref="A34:N34"/>
    <mergeCell ref="A55:N55"/>
    <mergeCell ref="A76:N76"/>
    <mergeCell ref="A101:N101"/>
    <mergeCell ref="A126:N126"/>
    <mergeCell ref="B5:M5"/>
    <mergeCell ref="C6:M6"/>
    <mergeCell ref="K1:N1"/>
    <mergeCell ref="A151:N151"/>
    <mergeCell ref="A176:N176"/>
    <mergeCell ref="K2:N2"/>
    <mergeCell ref="A3:N3"/>
    <mergeCell ref="A5:A7"/>
    <mergeCell ref="N5:N7"/>
    <mergeCell ref="B6:B7"/>
  </mergeCells>
  <pageMargins left="0.31496062992125984" right="0" top="0.39370078740157483" bottom="0.39370078740157483" header="0.31496062992125984" footer="0.31496062992125984"/>
  <pageSetup paperSize="9" scale="5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Сводные фин затраты</vt:lpstr>
      <vt:lpstr>'Сводные фин затраты'!Заголовки_для_печати</vt:lpstr>
      <vt:lpstr>'Сводные фин затраты'!Область_печати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Анохина Н.В.</dc:creator>
  <cp:lastModifiedBy>Новикова Анна Петровна</cp:lastModifiedBy>
  <cp:lastPrinted>2019-11-15T04:44:28Z</cp:lastPrinted>
  <dcterms:created xsi:type="dcterms:W3CDTF">2014-08-15T08:20:36Z</dcterms:created>
  <dcterms:modified xsi:type="dcterms:W3CDTF">2020-03-12T07:20:20Z</dcterms:modified>
</cp:coreProperties>
</file>