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eao\Рабочий стол\до 2024\2_итоговый приказ\в СЭДД\"/>
    </mc:Choice>
  </mc:AlternateContent>
  <bookViews>
    <workbookView xWindow="360" yWindow="900" windowWidth="17235" windowHeight="110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Лист1!$A$1:$L$160</definedName>
  </definedNames>
  <calcPr calcId="162913"/>
</workbook>
</file>

<file path=xl/calcChain.xml><?xml version="1.0" encoding="utf-8"?>
<calcChain xmlns="http://schemas.openxmlformats.org/spreadsheetml/2006/main">
  <c r="D162" i="1" l="1"/>
  <c r="D75" i="1" l="1"/>
  <c r="D74" i="1" l="1"/>
  <c r="D73" i="1"/>
  <c r="D46" i="1"/>
  <c r="D45" i="1"/>
  <c r="D44" i="1"/>
  <c r="D52" i="1" l="1"/>
  <c r="D51" i="1"/>
  <c r="D39" i="1" l="1"/>
  <c r="D119" i="1" l="1"/>
  <c r="D89" i="1"/>
  <c r="D112" i="1" l="1"/>
  <c r="I121" i="1" l="1"/>
  <c r="H121" i="1"/>
  <c r="G121" i="1"/>
  <c r="F121" i="1"/>
  <c r="F39" i="1" l="1"/>
  <c r="G39" i="1"/>
  <c r="H39" i="1"/>
  <c r="I39" i="1"/>
  <c r="D80" i="1" l="1"/>
</calcChain>
</file>

<file path=xl/sharedStrings.xml><?xml version="1.0" encoding="utf-8"?>
<sst xmlns="http://schemas.openxmlformats.org/spreadsheetml/2006/main" count="815" uniqueCount="255">
  <si>
    <t>Цель/задачи, требующие решения для достижения цели</t>
  </si>
  <si>
    <t>Наименование целевого индикатора</t>
  </si>
  <si>
    <t>Ед. измерения</t>
  </si>
  <si>
    <t>Значение целевого индикатора</t>
  </si>
  <si>
    <t>Примечание</t>
  </si>
  <si>
    <t>литров на душу населения в год</t>
  </si>
  <si>
    <t>процент</t>
  </si>
  <si>
    <t>на 100 тыс. населения</t>
  </si>
  <si>
    <t>случаев на 100 тыс. родившихся живыми</t>
  </si>
  <si>
    <t>случаев на 1000 родившихся живыми</t>
  </si>
  <si>
    <t xml:space="preserve"> на 10 тыс. населения</t>
  </si>
  <si>
    <t>Подпрограмма 1. Профилактика заболеваний и формирование здорового образа жизни. Развитие первичной медико-санитарной помощи</t>
  </si>
  <si>
    <t>человек</t>
  </si>
  <si>
    <t>менее 1 сл.</t>
  </si>
  <si>
    <t>лет</t>
  </si>
  <si>
    <t>Задача 8. Совершенствование системы оказания медицинской помощи больным прочими заболеваниями</t>
  </si>
  <si>
    <t>Задача 10. Обеспечение безопасности и качества донорской крови и ее компонентов</t>
  </si>
  <si>
    <t>Задача 1. Совершенствование системы охраны репродуктивного здоровья населения и обеспечение безопасного материнства</t>
  </si>
  <si>
    <t xml:space="preserve">процентов </t>
  </si>
  <si>
    <t>Подпрограмма 7. Кадровое обеспечение системы здравоохранения</t>
  </si>
  <si>
    <t>чел.</t>
  </si>
  <si>
    <t>Чел.</t>
  </si>
  <si>
    <t>Подпрограмма 8. Совершенствование системы лекарственного обеспечения, в том числе в амбулаторных условиях</t>
  </si>
  <si>
    <t>Значение весового коэффициента целевого индикатора</t>
  </si>
  <si>
    <t>1 кв.</t>
  </si>
  <si>
    <t>2 кв.</t>
  </si>
  <si>
    <t>3 кв.</t>
  </si>
  <si>
    <t>4 кв.</t>
  </si>
  <si>
    <t>годовой показатель</t>
  </si>
  <si>
    <t>Задача 4. Развитие комплексной системы профилактики, диагностики, лечения и реабилитации при психических расстройствах</t>
  </si>
  <si>
    <t>Задача 9.Создание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</t>
  </si>
  <si>
    <t>Задача 1. Повышение мотивации и приверженности населения Новосибирской области к ведению здорового образа жизни</t>
  </si>
  <si>
    <t>Задача 3. Развитие государственно-частного партнерства как эффективного механизма, обеспечивающего повышение доступности и качества оказания медицинской помощи населению Новосибирской области</t>
  </si>
  <si>
    <t>Задача 2. Повышение эффективности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</t>
  </si>
  <si>
    <t>Задача 4. Создание условий для предупреждения и снижения материнской и младенческой смертности, укрепление здоровья детского населения, сохранение репродуктивного здоровья населения Новосибирской области</t>
  </si>
  <si>
    <t>Задача 6. Повышение качества жизни неизлечимых больных за счет решения физических, психологических и духовных проблем, возникающих при развитии неизлечимого заболевания</t>
  </si>
  <si>
    <t>Задача 5. Обеспечение доступности и повышение качества медицинской помощи по медицинской реабилитации жителям Новосибирской области</t>
  </si>
  <si>
    <t>Задача 7. Повышение обеспеченности квалифицированными медицинскими работниками государственных учреждений, подведомственных министерству здравоохранения Новосибирской области</t>
  </si>
  <si>
    <t>Цель: Повышение мотивации и приверженности населения Новосибирской области к ведению здорового образа жизни</t>
  </si>
  <si>
    <t>не менее 95,0</t>
  </si>
  <si>
    <t>не менее 97,0</t>
  </si>
  <si>
    <t>Задача 4. Профилактика ВИЧ – инфекции, вирусных гепатитов В и С</t>
  </si>
  <si>
    <t xml:space="preserve">Задача 3. 
Профилактика инфекционных заболеваний путем иммунизации населения
</t>
  </si>
  <si>
    <t>Задача 1. Развитие системы медицинской профилактики неинфекционных заболеваний и формирование здорового образа жизни у населения Новосибирской области</t>
  </si>
  <si>
    <t xml:space="preserve">Задача 1. 
Совершенствование оказания медицинской помощи больным онкологическими заболеваниями, развитие новых эффективных методов лечения 
</t>
  </si>
  <si>
    <t>Задача 2. Совершенствование оказания медицинской помощи больным туберкулезом, развитие новых эффективных методов лечения</t>
  </si>
  <si>
    <t>Задача 3. Совершенствование оказания медицинской помощи больным гепатитами В и С, лицам, инфицированным вирусом иммунодефицита человека, развитие новых эффективных методов лечения</t>
  </si>
  <si>
    <t>Задача 5. Совершенствование медицинской помощи больным с сосудистыми заболеваниями</t>
  </si>
  <si>
    <t>Задача 6. Совершенствование оказания скорой, в том числе скорой специализированной, медицинской помощи, медицинской эвакуации</t>
  </si>
  <si>
    <t>Задача 7. Совершенствование оказания медицинской помощи пострадавшим при дорожно-транспортных происшествиях, развитие новых эффективных методов лечения</t>
  </si>
  <si>
    <t>Задача 9. Совершенствование высокотехнологичной медицинской помощи, развитие новых эффективных методов лечения</t>
  </si>
  <si>
    <t>Задача 2. Создание условий для развития медицинской помощи детям, в том числе и в выхаживании маловесных и недоношенных новорожденных</t>
  </si>
  <si>
    <t>Цель: Обеспечение доступности и повышение качества медицинской помощи по медицинской реабилитации жителям Новосибирской области</t>
  </si>
  <si>
    <t>Задача  1 Формирование трехуровневой системы медицинской реабилитации пациентов при соматических заболеваниях (цереброваскулярных заболеваниях, заболеваниях системы кровообращения); заболеваниях центральной нервной системы и органов чувств при нарушениях функции опорно-двигательного аппарата и периферической нервной системы; при нарушениях функции перинатального периода</t>
  </si>
  <si>
    <t>Подпрограмма 6. Оказание паллиативной медицинской помощи, в том числе детям</t>
  </si>
  <si>
    <t>Задача 1. Создание эффективной службы паллиативной медицинской помощи пациентам Новосибирской области</t>
  </si>
  <si>
    <t>Задача 1. Повышение полноты укомплектованности медицинских организаций медицинскими работниками</t>
  </si>
  <si>
    <t>Задача 2. Повышение уровня квалификации медицинских работников медицинских организаций Новосибирской области</t>
  </si>
  <si>
    <t>Задача 1: Обеспечение лекарственными препаратами и изделиями медицинского назначения отдельных категорий граждан</t>
  </si>
  <si>
    <t>Задача 1. Внедрение информационных и телекоммуникационных технологий в систему здравоохранения Новосибирской области</t>
  </si>
  <si>
    <t>Задача 1. Создание благоприятных условий для пребывания пациентов и работы медицинского персонала в медицинских организациях Новосибирской области, а также повышение качества оказания медицинской помощи</t>
  </si>
  <si>
    <t>ед.</t>
  </si>
  <si>
    <t>реконструкция объектов</t>
  </si>
  <si>
    <t>Задача 2. Структурные преобразования системы здравоохранения Новосибирской области</t>
  </si>
  <si>
    <t>дни</t>
  </si>
  <si>
    <t>Цель:  Обеспечение доступности и качества оказания медицинской помощи на территории Новосибирской области</t>
  </si>
  <si>
    <t>Цель: Повышение обеспеченности квалифицированными медицинскими работниками государственных медицинских организаций, подведомственных министерству здравоохранения Новосибирской области</t>
  </si>
  <si>
    <t>Цель: Обеспечение доступности лекарственных препаратов, изделий медицинского назначения и продуктов специализированного лечебного питания отдельных категорий граждан, проживающих в Новосибирской области  и имеющих право на льготное обеспечение</t>
  </si>
  <si>
    <t>Цель: Повышение эффективности управления качеством медицинской помощи и охраны здоровья населения Новосибирской области</t>
  </si>
  <si>
    <t>Целевые индикаторы</t>
  </si>
  <si>
    <t>2. Распространённость потребления табака среди взрослого населения</t>
  </si>
  <si>
    <t>Подпрограмма 3. Развитие государственно-частного партнерства</t>
  </si>
  <si>
    <t xml:space="preserve">случаев на 1000 населения </t>
  </si>
  <si>
    <t>случаев на 100 тыс. населения</t>
  </si>
  <si>
    <t>случаев  на 100 000 населения соответствующего возраста</t>
  </si>
  <si>
    <t>количество на 1000 женщин в возрасте 15- 49 лет</t>
  </si>
  <si>
    <t>Подпрограмма 4. Охрана здоровья матери и ребенка</t>
  </si>
  <si>
    <t>Цель: Создание условий для предупреждения и снижения материнской и младенческой смертности, укрепление здоровья детского населения, сохранение репродуктивного здоровья населения Новосибирской области</t>
  </si>
  <si>
    <t>число детей, которым впервые установлена инвалидность (на 10 тыс. детей соответствующего возраста)</t>
  </si>
  <si>
    <t>Цель: Повышение качества жизни неизлечимых больных за счет решения физических, психологических и духовных проблем, возникающих при развитии неизлечимого заболевания</t>
  </si>
  <si>
    <t>Подпрограмма 9. Развитие информатизации в здравоохранении</t>
  </si>
  <si>
    <t>Цель: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</t>
  </si>
  <si>
    <t>Цель: Повышение эффективности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</t>
  </si>
  <si>
    <t>-</t>
  </si>
  <si>
    <t>Цель: Развитие государственно-частного партнерства как эффективного механизма, обеспечивающего повышение доступности и качества оказания медицинской помощи населению Новосибирской области</t>
  </si>
  <si>
    <t>Подпрограмма 5. Развитие медицинской реабилитации и санаторно-курортного лечения, в том числе детям</t>
  </si>
  <si>
    <t>Цель: Обеспечение доступности и повышение качества помощи по медицинской реабилитации жителям Новосибирской области.</t>
  </si>
  <si>
    <t>Подпрограмма 10. Управление развитием отрасли. Структурные преобразования в сфере здравоохранения</t>
  </si>
  <si>
    <t>рубли</t>
  </si>
  <si>
    <t xml:space="preserve">                                                                                                                                     </t>
  </si>
  <si>
    <t>Подпрограмма 11 «Организация обязательного медицинского страхования граждан в Новосибирской области»</t>
  </si>
  <si>
    <t>99,0</t>
  </si>
  <si>
    <t>100,0</t>
  </si>
  <si>
    <t>0,3</t>
  </si>
  <si>
    <t>Таблица № 1</t>
  </si>
  <si>
    <t>часов с момента обращения пациента в медицинскую организацию, не более</t>
  </si>
  <si>
    <t>электроэнергии</t>
  </si>
  <si>
    <t>тепловой энергии</t>
  </si>
  <si>
    <t>воды</t>
  </si>
  <si>
    <t>процен</t>
  </si>
  <si>
    <r>
      <t>Задача 8.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Обеспечение доступности лекарственных препаратов, изделий медицинского назначения и продуктов специализированного лечебного питания отдельных категорий граждан, проживающих в Новосибирской области  и имеющих право на льготное обеспечение</t>
    </r>
  </si>
  <si>
    <r>
      <t>Задача 10.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Повышение эффективности управления качеством медицинской помощи и охраны здоровья населения Новосибирской области</t>
    </r>
  </si>
  <si>
    <t>не менее   95,0</t>
  </si>
  <si>
    <t>не менее   97,0</t>
  </si>
  <si>
    <t>0,5</t>
  </si>
  <si>
    <t>не менее   45,0</t>
  </si>
  <si>
    <t>Задача 12. Предоставление отдельных видов медицинской помощи (в т.ч. обеспечение доступности лекарственных препаратов больным злокачественными новообразованиями лимфоидной, кроветворной и родственной им ткани, гемофилией, муковисцидозом, гипофизарным нанизмом, болезнью Гоше, рассеянным склерозом, лицам после трансплантации органов и/или тканей) жителям Новосибирской области в рамках софинансирования расходов из федерального бюджета</t>
  </si>
  <si>
    <t>Подпрограмма 12 "Развитие материально-технической базы детских поликлиник и детских поликлинических отделений медицинских организаций"</t>
  </si>
  <si>
    <t>Цель подпрограммы 12: Повышение доступности и качества первичной медико-санитарной помощи детям в Новосибирской области в рамках софинансирования из федерального бюджета расходов, направленных на 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Новосибирской области</t>
  </si>
  <si>
    <t>3. Смертность от всех причин</t>
  </si>
  <si>
    <t>89,9</t>
  </si>
  <si>
    <t>не менее 19689</t>
  </si>
  <si>
    <t>тыс. чел.</t>
  </si>
  <si>
    <t>Государственная программа «Развитие здравоохранения Новосибирской области»</t>
  </si>
  <si>
    <t>единица</t>
  </si>
  <si>
    <t>строительство объектов</t>
  </si>
  <si>
    <t>Подпрограмма 2. 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эвакуации</t>
  </si>
  <si>
    <t>на 1 млн населения</t>
  </si>
  <si>
    <t>4. Смертность населения трудоспособного возраста</t>
  </si>
  <si>
    <t>5. Смертность от болезней системы кровообращения</t>
  </si>
  <si>
    <t>6. Смертность от дорожно-транспортных происшествий</t>
  </si>
  <si>
    <t xml:space="preserve">7. Смертность от новообразований (в  том числе от злокачественных)   </t>
  </si>
  <si>
    <t>Задача 2. Модернизация наркологической службы Новосибирской области</t>
  </si>
  <si>
    <t>П1. Количество объектов незавершенного строительства (переходящих), на которых работы выполнены в соответствии с установленным графиком (за отчетный год)</t>
  </si>
  <si>
    <t>2022 год</t>
  </si>
  <si>
    <t>не менее 45,0</t>
  </si>
  <si>
    <t xml:space="preserve">* Значение рассчитывается с учетом прогнозных значений среднемесячной начисленной заработной платы наемных работников в организациях, у индивидуальных предпринимателей и физических лиц (до 2015 года значение рассчитывается с учетом прогнозных значений среднемесячной начисленной заработной платы по Новосибирской области. Начиная с итогов 2015 года в качестве средней заработной платы в субъектах Российской Федерации используется показатель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</si>
  <si>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Задача 11.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области, не входящей в базовую программу обязательного медицинского страхования</t>
  </si>
  <si>
    <t>Задача 11. Обеспечение доступности и качества медицинской помощи, оказываемой в рамках системы обязательного медицинского страхования</t>
  </si>
  <si>
    <t>Цель подпрограммы 11: обеспечение доступности и качества медицинской помощи, оказываемой в рамках системы обязательного медицинского страхования</t>
  </si>
  <si>
    <t>Задача 1. Создание правовых, экономических и организационных условий для эффективной работы  системы обязательного медицинского страхования</t>
  </si>
  <si>
    <t>Задача 1. Формирование организационно-правовых и финансовых механизмов, обеспечивающих долгосрочное взаимодействие между государственной и частной системой здравоохранения</t>
  </si>
  <si>
    <t>ПРИЛОЖЕНИЕ №1 
к приказу министерства 
здравоохранения Новосибирской области
от _________ № ____________</t>
  </si>
  <si>
    <t>государственной программы «Развитие здравоохранения Новосибирской области» 
на очередной 2021 год и плановый период 2022 и 2023 годов</t>
  </si>
  <si>
    <t>На очередной финансовый  2021 год</t>
  </si>
  <si>
    <t>на 2021 год, в том числе поквартально</t>
  </si>
  <si>
    <t>2023 год</t>
  </si>
  <si>
    <t>1,4</t>
  </si>
  <si>
    <t xml:space="preserve">рабочих дней со дня выдачи лечащим врачом направления на госпитализацию, не более </t>
  </si>
  <si>
    <t>Подпрограмма 13. Модернизация первичного звена здравоохранения Новосибирской области</t>
  </si>
  <si>
    <t>Цель подпрограммы 13: повышение доступности и качества первичной медико-санитарной помощи в Новосибирской области в рамках софинансирования из федерального бюджета расходов, направленных на модернизацию первичного звена здравоохранения Новосибирской области</t>
  </si>
  <si>
    <t>Задача 1. Создание комфортных условий пребывания детей и родителей в детских поликлиниках и детских поликлинических отделениях медицинских организаций, подведомственных министерству здравоохранения Новосибирской области</t>
  </si>
  <si>
    <t>Задача 1. Совершенствование системы оказания первичной медико-санитарной помощи в Новосибирской области</t>
  </si>
  <si>
    <t>посещений на 1 пациента в год</t>
  </si>
  <si>
    <t>1. Розничные продажи алкогольной продукции на душу населения (в литрах этанола)</t>
  </si>
  <si>
    <t>9. Смертность от туберкулёза</t>
  </si>
  <si>
    <t>10. Количество зарегистрированных больных с диагнозом, установленным впервые в жизни, - активный туберкулез</t>
  </si>
  <si>
    <t xml:space="preserve">11. Ожидаемая продолжительность жизни при рождении </t>
  </si>
  <si>
    <t>14. Материнская смертность</t>
  </si>
  <si>
    <t>15. Младенческая смертность</t>
  </si>
  <si>
    <t>16. Охват медицинской  реабилитацией пациентов от числа нуждающихся после оказания специализированной медицинской помощи</t>
  </si>
  <si>
    <t>19. Обеспеченность населения врачами, работающими в государственных и муниципальных медицинских организациях</t>
  </si>
  <si>
    <t>20. Обеспеченность населения средними медицинскими работниками, работающими в государственных и муниципальных медицинских организациях</t>
  </si>
  <si>
    <t>21. Обеспеченность населения врачами, оказывающими первичную медико-санитарную помощь</t>
  </si>
  <si>
    <t xml:space="preserve">23. Доля выписанных рецептов для предусмотренных льготных категорий граждан, по которым лекарственные препараты  отпущены, от общего количества выписанных рецептов </t>
  </si>
  <si>
    <t xml:space="preserve">24. Доля государственных медицинских организаций, производящих обмен медицинской информацией в электронном виде, от общего количества государственных медицинских организаций </t>
  </si>
  <si>
    <t xml:space="preserve">25. 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услуг),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Новосибирской области </t>
  </si>
  <si>
    <t>26. 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Новосибирской области*</t>
  </si>
  <si>
    <t>27. Отношение средней заработной платы младшего медицинского персонала (персонала, обеспечивающего условия для предоставления медицинских услуг) к среднемесячной начисленной заработной плате наемных работников в организациях, у индивидуальных предпринимателей и физических лиц (среднемесячному доходу от трудовой деятельности) по Новосибирской области*</t>
  </si>
  <si>
    <t>28. Подушевой норматив финансирования за счет средств территориальной программы государственных гарантий бесплатного оказания гражданам медицинской помощи в Новосибирской области</t>
  </si>
  <si>
    <t>144.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</t>
  </si>
  <si>
    <t>146. Количество (доля) детских поликлиник и детских поликлинических отделений с созданной современной инфраструктурой оказания медицинской помощи детям</t>
  </si>
  <si>
    <t>147. Доля посещений детьми медицинских организаций с профилактическими целями</t>
  </si>
  <si>
    <t>149. Число выполненных детьми посещений детских поликлиник и поликлинических подразделений, в которых созданы комфортные условия пребывания детей и дооснащенных медицинским оборудованием, от общего числа посещений детьми детских поликлиник и поликлинических подразделений</t>
  </si>
  <si>
    <t>8. Доля лиц с онкологическими заболеваниями, прошедших обследование и/или лечение в текущем году из числа состоящих под диспансерным наблюдением</t>
  </si>
  <si>
    <t>13. Доля финансирования частных медицинских организаций в общем объеме финансирования медицинских организаций, участвующих в территориальной программе государственных гарантий бесплатного оказания гражданам медицинской помощи в Новосибирской области</t>
  </si>
  <si>
    <t xml:space="preserve">18. Обеспеченность паллиативными койками </t>
  </si>
  <si>
    <t xml:space="preserve">коек/10 тыс. населения </t>
  </si>
  <si>
    <t xml:space="preserve">Задача 12.
Повышение доступности и качества первичной медико-санитарной помощи детям в Новосибирской области в рамках софинансирования из федерального бюджета расходов, направленных на 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Новосибирской области
</t>
  </si>
  <si>
    <t>29. Смертность детей в возрасте 0-4 года</t>
  </si>
  <si>
    <t xml:space="preserve">Задача 13.
Повышение доступности и качества первичной медико-санитарной помощи в Новосибирской области в рамках софинансирования из федерального бюджета расходов, направленных на модернизацию первичного звена здравоохранения Новосибирской области
</t>
  </si>
  <si>
    <t>30. Число посещений сельскими жителями медицинских организаций</t>
  </si>
  <si>
    <t>31. Охват профилактическими медицинскими осмотрами детей</t>
  </si>
  <si>
    <t>32. Охват диспансеризацией детей-сирот и детей, находящихся в трудной жизненной ситуации, пребывающих в стационарных учреждениях системы здравоохранения, образования и социальной защиты</t>
  </si>
  <si>
    <t>34. Доля граждан, ежегодно проходящих профилактический медицинский осмотр и(или) диспансеризацию, от общего числа населения</t>
  </si>
  <si>
    <t>38. Темпы прироста первичной заболеваемости ожирением</t>
  </si>
  <si>
    <t>44. Доля злокачественных новообразований, выявленных на I-II
стадиях</t>
  </si>
  <si>
    <t>45. Охват населения профилактическими осмотрами на туберкулёз</t>
  </si>
  <si>
    <t>46. Смертность от самоубийств</t>
  </si>
  <si>
    <t>51. Число больных наркоманией, находящихся в ремиссии от 1 года до 2 лет (на 100 наркологических больных среднегодового контингента)</t>
  </si>
  <si>
    <t>53. Число больных алкоголизмом, находящихся в ремиссии от 1 года до 2 лет (на 100 больных алкоголизмом среднегодового контингента)</t>
  </si>
  <si>
    <t>55. Заболеваемость дифтерией</t>
  </si>
  <si>
    <t>56. Заболеваемость корью</t>
  </si>
  <si>
    <t>57. Заболеваемость краснухой</t>
  </si>
  <si>
    <t>58. Заболеваемость эпидемическим паротитом</t>
  </si>
  <si>
    <t>63. Охват декретированных групп населения профилактическими прививками в рамках национального календаря профилактических прививок</t>
  </si>
  <si>
    <t>64. Охват граждан старше трудоспособного возраста из групп риска, проживающих в организациях социального обслуживания, вакцинацией против пневмококковой инфекции</t>
  </si>
  <si>
    <t>66. Заболеваемость острым вирусным гепатитом В</t>
  </si>
  <si>
    <t>68. Доля лиц с ВИЧ-инфекцией, сведения о которых внесены в Федеральный регистр лиц, инфицированных вирусом иммунодефицита человека, в общем числе лиц с ВИЧ-инфекцией</t>
  </si>
  <si>
    <t>69. Уровень информированности населения в возрасте 18-49 лет по вопросам ВИЧ-инфекции</t>
  </si>
  <si>
    <t>70. Удельный вес больных со злокачественными новообразованиями, состоящих на учете 5 лет и более из общего числа больных со злокачественными образованиями, состоящих под диспансерным наблюдением</t>
  </si>
  <si>
    <t>71. Одногодичная летальность больных со злокачественными
новообразованиями (умерли в течении первого года с момента установления диагноза из числа больных, впервые взятых под диспансерное наблюдение в предыдущем году)</t>
  </si>
  <si>
    <t>72. Доля абациллированных больных туберкулёзом от числа больных туберкулёзом с бактериовыделением</t>
  </si>
  <si>
    <t>73. Доля ВИЧ-инфицированных лиц, получающих антиретровирусную терапию, от числа состоящих на диспансерном учёте</t>
  </si>
  <si>
    <t>75. Доля лиц, инфицированных вирусом иммунодефицита человека, состоящих под диспансерным наблюдением на конец отчетного года, охваченных обследованием на количественное определение РНК вируса иммунодефицита человека</t>
  </si>
  <si>
    <t>76. Охват медицинским освидетельствованием на ВИЧ-инфекцию населения Новосибирской области</t>
  </si>
  <si>
    <t xml:space="preserve">77. Доля больных психическими расстройствами, повторно госпитализированных в течение года </t>
  </si>
  <si>
    <t>78. Смертность от ишемической болезни сердца</t>
  </si>
  <si>
    <t>80. Смертность от цереброваскулярных заболеваний</t>
  </si>
  <si>
    <t>83. Доля выездов бригад скорой медицинской помощи в экстренной форме со временем доезда до пациента менее 20 минут</t>
  </si>
  <si>
    <t>84. Число лиц (пациентов), дополнительно эвакуированных с использованием санитарной авиации</t>
  </si>
  <si>
    <t>85. Больничная летальность пострадавших в результате дорожно–транспортных происшествий</t>
  </si>
  <si>
    <t>86. Доля детей до 18 лет, больных сахарным диабетом, с установленными инсулиновыми помпами, обеспеченных расходными материалами для инсулиновых помп (от числа нуждающихся)</t>
  </si>
  <si>
    <t xml:space="preserve">87. Количество граждан, получивших льготную медицинскую помощь по зубопротезированию, глазному протезированию, слухопротезированию (ежегодно) </t>
  </si>
  <si>
    <t>89. 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</t>
  </si>
  <si>
    <t>90. Доля трансплантированных органов в числе заготовленных органов для трансплантации</t>
  </si>
  <si>
    <t xml:space="preserve">91. Доля станций переливания крови, обеспечивающих современный уровень качества и безопасности донорской крови и её компонентов </t>
  </si>
  <si>
    <t xml:space="preserve">92. Процент исполнения объемов государственного задания </t>
  </si>
  <si>
    <t>93. Охват лекарственным обеспечением лиц, больных гемофилией, муковисцидозом, гипофизарным нанизмом, болезнью Гоше, злокачественными новообразованиям 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лиц после трансплантации органов и (или) тканей</t>
  </si>
  <si>
    <t>95. Доля обследованных беременных женщин в первом триместре по алгоритму комплексной  пренатальной (дородовой) диагностики нарушений развития ребенка от числа поставленных на учет в первый триместр беременности</t>
  </si>
  <si>
    <t>96. Доля преждевременных родов (22-37 недель) в перинатальных центрах</t>
  </si>
  <si>
    <t xml:space="preserve">97. Число абортов </t>
  </si>
  <si>
    <t>98. Охват неонатальным скринингом (доля  новорожденных, обследованных на наследственные заболевания, от общего числа новорожденных)</t>
  </si>
  <si>
    <t>99. Охват аудиологическим скринингом (доля новорожденных, обследованных на аудиологический скрининг  от общего числа новорожденных)</t>
  </si>
  <si>
    <t xml:space="preserve">100. Показатель ранней неонатальной смертности </t>
  </si>
  <si>
    <t>101. Смертность детей в возрасте 0-17 лет</t>
  </si>
  <si>
    <t>102. Выживаемость детей, имевших при рождении очень низкую и экстремально низкую массу тела в акушерском стационаре (доля (%) выживших от числа новорожденных, родившихся с низкой и экстремально низкой массой тела в акушерском стационаре)</t>
  </si>
  <si>
    <t>103. Больничная летальность детей (доля  умерших детей от числа поступивших в медицинские организации)</t>
  </si>
  <si>
    <t xml:space="preserve">104. Первичная инвалидность у детей </t>
  </si>
  <si>
    <t>105. Охват пар «мать-дитя» химиопрофилактикой в соответствии с действующими стандартами оказания медицинской помощи</t>
  </si>
  <si>
    <t>106. Охват санаторно-курортным лечением детей</t>
  </si>
  <si>
    <t xml:space="preserve">107. Охват реабилитационной медицинской помощью детей-инвалидов от числа нуждающихся  </t>
  </si>
  <si>
    <t>109. Доля пациентов, получивших паллиативную медицинскую помощь, в общем количестве пациентов, нуждающихся в паллиативной медицинской помощи</t>
  </si>
  <si>
    <t>94. Количество заключенных концессионных соглашений и соглашений о государственно-частном партнерстве в отношении объектов здравоохранения</t>
  </si>
  <si>
    <t>111. Укомплектованность медицинских организаций, оказывающих медицинскую помощь в амбулаторных условиях (доля занятых физическими лицами должностей от общего количества должностей в медицинских учреждениях, оказывающих медицинскую помощь в амбулаторных условиях): врачами</t>
  </si>
  <si>
    <t>112. Укомплектованность медицинских организаций, оказывающих медицинскую помощь в амбулаторных условиях (доля занятых физическими лицами должностей от общего количества должностей в медицинских учреждениях, оказывающих медицинскую помощь в амбулаторных условиях): средними медицинскими работниками</t>
  </si>
  <si>
    <t>113. Доля застрахованных медицинских работников, работа которых связана с угрозой их жизни и здоровью, от общего количества медицинских работников, подлежащих страхованию</t>
  </si>
  <si>
    <t xml:space="preserve">114. Число медицинских работников, получателей единовременных и компенсационных  денежных выплат и компенсаций </t>
  </si>
  <si>
    <t>118. Количество подготовленных специалистов среднего звена по программам дополнительного медицинского и фармацевтического образования в государственных образовательных организациях</t>
  </si>
  <si>
    <t xml:space="preserve">119. Количество обучающихся, прошедших подготовку в обучающих симуляционных центрах </t>
  </si>
  <si>
    <t>120. Доля медицинских и фармацевтических специалистов, обучавшихся в рамках целевой подготовки для нужд Новосибирской области, трудоустроившихся после завершения обучения в медицинские или фармацевтические организации системы здравоохранения Новосибирской области</t>
  </si>
  <si>
    <t>121. Доля специалистов, допущенных к профессиональной деятельности через процедуру аккредитации, от общего количества работающих специалистов</t>
  </si>
  <si>
    <t>123. Охват лекарственным обеспечением отдельных категорий граждан</t>
  </si>
  <si>
    <t>124. Доля детей, имеющих с рождения диагноз «фенилкетонурия», обеспеченных специализированным лечебным питанием, от общего количества детей, поставленных на учет с таким диагнозом</t>
  </si>
  <si>
    <t>125. Доля муниципальных районов и городских округов, обеспеченных пунктами отпуска лекарственных препаратов, по отношению ко всем муниципальным районам и городским округам Новосибирской области</t>
  </si>
  <si>
    <t>126. Доля рецептов, находящихся на отсроченном обеспечении, в общем количестве выписанных рецептов</t>
  </si>
  <si>
    <t xml:space="preserve">127. Доля пациентов, у которых ведутся электронные медицинские карты </t>
  </si>
  <si>
    <t>128. Доля государственных медицинских организаций, осуществляющих автоматизированную запись на прием к врачу с использованием сети Интернет и/или информационно-справочных сенсорных терминалов (инфоматов), от общего количества государственных медицинских организаций</t>
  </si>
  <si>
    <t>129. Ввод в эксплуатацию объектов строительства и реконструкции зданий и сооружений медицинских организаций, (ежегодно), в т. ч.:</t>
  </si>
  <si>
    <t>131. Доля государственных учреждений, оснащенных новым оборудованием, мебелью, оргтехникой, от общего числа государственных учреждений, подведомственных министерству здравоохранения Новосибирской области (ежегодно)</t>
  </si>
  <si>
    <t>132. Доля государственных учреждений, в которых проведены ремонтные работы, от общего числа государственных учреждений, подведомственных министерству здравоохранения Новосибирской области (ежегодно)</t>
  </si>
  <si>
    <t>133. Удельное потребление энергетических ресурсов  государственных учреждений, подведомственных министерству здравоохранения Новосибирской области (к уровню 2016 года):</t>
  </si>
  <si>
    <t>134. Количество пролеченных инностранных граждан</t>
  </si>
  <si>
    <t>136. Доля поликлиник и поликлинических подразделений, участвующих в создании и тиражировании «Новой модели организации оказания медицинской помощи», от общего количества таких организаций</t>
  </si>
  <si>
    <t>137. Число дней занятости койки в году</t>
  </si>
  <si>
    <t>138. Средняя длительность лечения больного в стационаре</t>
  </si>
  <si>
    <t>139. Доля врачей первичного звена от общего числа врачей</t>
  </si>
  <si>
    <t>140. Доля пациентов, доставленных по экстренным показаниям, от общего числа пациентов, пролеченных в стационарных условиях</t>
  </si>
  <si>
    <t>141. Сроки ожидания приема врачами-терапевтами участковыми, врачами общей практики (семейными врачами), врачами-педиатрами участковыми</t>
  </si>
  <si>
    <t>142. Сроки ожидания оказания специализированной (за исключением высокотехнологичной) медицинской помощи, в том числе для лиц, находящихся в стационарных организациях социального обслуживания</t>
  </si>
  <si>
    <t>143. Норматив объема скорой медицинской помощи вне медицинской организации, включая медицинскую эвакуацию</t>
  </si>
  <si>
    <t>вызов на 1 застрахованное лицо</t>
  </si>
  <si>
    <t>не более 
0,290</t>
  </si>
  <si>
    <t>151. Количество приобретенного оборудования для оснащения и переоснащения медицинских организаций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патологоанатомических и иных видов диагностических исследований, утвержденных Министерством здравоохранения Российской Федерации</t>
  </si>
  <si>
    <t>152. Количество приобретенного автомобильного транспорта для доставки пациентов в медицинские организации, доставки медицинских работников до места жительства пациентов, а также для перевозки биологических материалов для исследований и доставки лекарственных препаратов до жителей отдаленных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</si>
</sst>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Alignment="1">
      <alignment horizontal="justify" vertical="center"/>
    </xf>
    <xf numFmtId="164" fontId="1" fillId="0" borderId="0" xfId="1" applyFont="1" applyAlignment="1">
      <alignment horizontal="justify" vertical="center"/>
    </xf>
    <xf numFmtId="164" fontId="0" fillId="0" borderId="0" xfId="1" applyFont="1"/>
    <xf numFmtId="0" fontId="3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7" fontId="5" fillId="0" borderId="0" xfId="0" applyNumberFormat="1" applyFont="1" applyFill="1"/>
    <xf numFmtId="0" fontId="5" fillId="0" borderId="2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center" wrapText="1"/>
    </xf>
    <xf numFmtId="167" fontId="5" fillId="0" borderId="2" xfId="0" applyNumberFormat="1" applyFont="1" applyFill="1" applyBorder="1" applyAlignment="1">
      <alignment vertical="center" wrapText="1"/>
    </xf>
    <xf numFmtId="167" fontId="3" fillId="0" borderId="0" xfId="0" applyNumberFormat="1" applyFont="1" applyFill="1"/>
    <xf numFmtId="167" fontId="5" fillId="0" borderId="0" xfId="0" applyNumberFormat="1" applyFont="1" applyFill="1" applyAlignment="1">
      <alignment horizontal="right"/>
    </xf>
    <xf numFmtId="167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2"/>
  <sheetViews>
    <sheetView tabSelected="1" view="pageBreakPreview" zoomScale="70" zoomScaleNormal="100" zoomScaleSheetLayoutView="70" workbookViewId="0">
      <pane ySplit="13" topLeftCell="A14" activePane="bottomLeft" state="frozen"/>
      <selection pane="bottomLeft" sqref="A1:XFD1048576"/>
    </sheetView>
  </sheetViews>
  <sheetFormatPr defaultColWidth="9.140625" defaultRowHeight="15" x14ac:dyDescent="0.25"/>
  <cols>
    <col min="1" max="1" width="27.7109375" style="9" customWidth="1"/>
    <col min="2" max="2" width="33.42578125" style="8" customWidth="1"/>
    <col min="3" max="3" width="19" style="8" customWidth="1"/>
    <col min="4" max="4" width="14.28515625" style="6" customWidth="1"/>
    <col min="5" max="5" width="14.140625" style="8" customWidth="1"/>
    <col min="6" max="6" width="10.140625" style="8" customWidth="1"/>
    <col min="7" max="7" width="9.7109375" style="8" customWidth="1"/>
    <col min="8" max="8" width="10.42578125" style="8" customWidth="1"/>
    <col min="9" max="9" width="9.7109375" style="8" customWidth="1"/>
    <col min="10" max="10" width="12.7109375" style="8" customWidth="1"/>
    <col min="11" max="11" width="12.85546875" style="8" customWidth="1"/>
    <col min="12" max="12" width="11.7109375" style="8" customWidth="1"/>
    <col min="13" max="13" width="9.140625" style="8" hidden="1" customWidth="1"/>
    <col min="14" max="16384" width="9.140625" style="8"/>
  </cols>
  <sheetData>
    <row r="1" spans="1:12" ht="15" customHeight="1" x14ac:dyDescent="0.25">
      <c r="G1" s="65" t="s">
        <v>132</v>
      </c>
      <c r="H1" s="65"/>
      <c r="I1" s="65"/>
      <c r="J1" s="65"/>
      <c r="K1" s="65"/>
      <c r="L1" s="65"/>
    </row>
    <row r="2" spans="1:12" ht="84.75" customHeight="1" x14ac:dyDescent="0.25">
      <c r="B2" s="7"/>
      <c r="C2" s="7"/>
      <c r="D2" s="33"/>
      <c r="E2" s="7"/>
      <c r="F2" s="7"/>
      <c r="G2" s="65"/>
      <c r="H2" s="65"/>
      <c r="I2" s="65"/>
      <c r="J2" s="65"/>
      <c r="K2" s="65"/>
      <c r="L2" s="65"/>
    </row>
    <row r="3" spans="1:12" ht="22.5" customHeight="1" x14ac:dyDescent="0.3">
      <c r="B3" s="7"/>
      <c r="C3" s="7"/>
      <c r="D3" s="34"/>
      <c r="E3" s="7"/>
      <c r="F3" s="7"/>
      <c r="G3" s="48"/>
      <c r="H3" s="48"/>
      <c r="I3" s="48"/>
      <c r="J3" s="48"/>
      <c r="K3" s="48"/>
      <c r="L3" s="48"/>
    </row>
    <row r="4" spans="1:12" ht="24" customHeight="1" x14ac:dyDescent="0.3">
      <c r="J4" s="73" t="s">
        <v>94</v>
      </c>
      <c r="K4" s="73"/>
      <c r="L4" s="73"/>
    </row>
    <row r="5" spans="1:12" ht="16.5" customHeight="1" x14ac:dyDescent="0.25">
      <c r="A5" s="74" t="s">
        <v>69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2" ht="36" customHeight="1" x14ac:dyDescent="0.25">
      <c r="A6" s="75" t="s">
        <v>133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2" ht="16.5" customHeight="1" x14ac:dyDescent="0.25"/>
    <row r="8" spans="1:12" ht="15" customHeight="1" x14ac:dyDescent="0.25">
      <c r="A8" s="61" t="s">
        <v>0</v>
      </c>
      <c r="B8" s="72" t="s">
        <v>1</v>
      </c>
      <c r="C8" s="72" t="s">
        <v>2</v>
      </c>
      <c r="D8" s="72" t="s">
        <v>23</v>
      </c>
      <c r="E8" s="72" t="s">
        <v>3</v>
      </c>
      <c r="F8" s="72"/>
      <c r="G8" s="72"/>
      <c r="H8" s="72"/>
      <c r="I8" s="72"/>
      <c r="J8" s="72"/>
      <c r="K8" s="72"/>
      <c r="L8" s="72" t="s">
        <v>4</v>
      </c>
    </row>
    <row r="9" spans="1:12" ht="15" customHeight="1" x14ac:dyDescent="0.25">
      <c r="A9" s="62"/>
      <c r="B9" s="72"/>
      <c r="C9" s="72"/>
      <c r="D9" s="72"/>
      <c r="E9" s="72" t="s">
        <v>134</v>
      </c>
      <c r="F9" s="72" t="s">
        <v>135</v>
      </c>
      <c r="G9" s="72"/>
      <c r="H9" s="72"/>
      <c r="I9" s="72"/>
      <c r="J9" s="61" t="s">
        <v>124</v>
      </c>
      <c r="K9" s="61" t="s">
        <v>136</v>
      </c>
      <c r="L9" s="72"/>
    </row>
    <row r="10" spans="1:12" ht="48" customHeight="1" x14ac:dyDescent="0.25">
      <c r="A10" s="63"/>
      <c r="B10" s="72"/>
      <c r="C10" s="72"/>
      <c r="D10" s="72"/>
      <c r="E10" s="72"/>
      <c r="F10" s="47" t="s">
        <v>24</v>
      </c>
      <c r="G10" s="47" t="s">
        <v>25</v>
      </c>
      <c r="H10" s="47" t="s">
        <v>26</v>
      </c>
      <c r="I10" s="47" t="s">
        <v>27</v>
      </c>
      <c r="J10" s="63"/>
      <c r="K10" s="63"/>
      <c r="L10" s="72"/>
    </row>
    <row r="11" spans="1:12" x14ac:dyDescent="0.25">
      <c r="A11" s="47">
        <v>1</v>
      </c>
      <c r="B11" s="47">
        <v>2</v>
      </c>
      <c r="C11" s="47">
        <v>3</v>
      </c>
      <c r="D11" s="47">
        <v>4</v>
      </c>
      <c r="E11" s="47">
        <v>5</v>
      </c>
      <c r="F11" s="47">
        <v>6</v>
      </c>
      <c r="G11" s="47">
        <v>7</v>
      </c>
      <c r="H11" s="47">
        <v>8</v>
      </c>
      <c r="I11" s="47">
        <v>9</v>
      </c>
      <c r="J11" s="47">
        <v>10</v>
      </c>
      <c r="K11" s="47">
        <v>11</v>
      </c>
      <c r="L11" s="47">
        <v>12</v>
      </c>
    </row>
    <row r="12" spans="1:12" ht="15" customHeight="1" x14ac:dyDescent="0.25">
      <c r="A12" s="72" t="s">
        <v>113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ht="14.25" customHeight="1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ht="16.5" customHeight="1" x14ac:dyDescent="0.25">
      <c r="A14" s="72" t="s">
        <v>65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1:12" ht="54" customHeight="1" x14ac:dyDescent="0.25">
      <c r="A15" s="50" t="s">
        <v>31</v>
      </c>
      <c r="B15" s="21" t="s">
        <v>144</v>
      </c>
      <c r="C15" s="47" t="s">
        <v>5</v>
      </c>
      <c r="D15" s="23">
        <v>5.0000000000000001E-3</v>
      </c>
      <c r="E15" s="15">
        <v>5.4</v>
      </c>
      <c r="F15" s="10" t="s">
        <v>83</v>
      </c>
      <c r="G15" s="10" t="s">
        <v>83</v>
      </c>
      <c r="H15" s="10" t="s">
        <v>83</v>
      </c>
      <c r="I15" s="10" t="s">
        <v>83</v>
      </c>
      <c r="J15" s="20">
        <v>5.3</v>
      </c>
      <c r="K15" s="20">
        <v>5.3</v>
      </c>
      <c r="L15" s="47" t="s">
        <v>28</v>
      </c>
    </row>
    <row r="16" spans="1:12" ht="51.75" customHeight="1" x14ac:dyDescent="0.25">
      <c r="A16" s="50"/>
      <c r="B16" s="21" t="s">
        <v>70</v>
      </c>
      <c r="C16" s="47" t="s">
        <v>6</v>
      </c>
      <c r="D16" s="23">
        <v>5.0000000000000001E-3</v>
      </c>
      <c r="E16" s="15">
        <v>24.7</v>
      </c>
      <c r="F16" s="10" t="s">
        <v>83</v>
      </c>
      <c r="G16" s="10" t="s">
        <v>83</v>
      </c>
      <c r="H16" s="10" t="s">
        <v>83</v>
      </c>
      <c r="I16" s="10" t="s">
        <v>83</v>
      </c>
      <c r="J16" s="17">
        <v>24.6</v>
      </c>
      <c r="K16" s="13">
        <v>24.55</v>
      </c>
      <c r="L16" s="47" t="s">
        <v>28</v>
      </c>
    </row>
    <row r="17" spans="1:12" ht="35.25" customHeight="1" x14ac:dyDescent="0.25">
      <c r="A17" s="50" t="s">
        <v>33</v>
      </c>
      <c r="B17" s="21" t="s">
        <v>109</v>
      </c>
      <c r="C17" s="47" t="s">
        <v>72</v>
      </c>
      <c r="D17" s="23">
        <v>1.4999999999999999E-2</v>
      </c>
      <c r="E17" s="15">
        <v>13</v>
      </c>
      <c r="F17" s="47">
        <v>15.3</v>
      </c>
      <c r="G17" s="47">
        <v>14.5</v>
      </c>
      <c r="H17" s="15">
        <v>13.8</v>
      </c>
      <c r="I17" s="15">
        <v>13</v>
      </c>
      <c r="J17" s="20">
        <v>12.9</v>
      </c>
      <c r="K17" s="20">
        <v>12.8</v>
      </c>
      <c r="L17" s="47"/>
    </row>
    <row r="18" spans="1:12" ht="35.25" customHeight="1" x14ac:dyDescent="0.25">
      <c r="A18" s="50"/>
      <c r="B18" s="21" t="s">
        <v>118</v>
      </c>
      <c r="C18" s="47" t="s">
        <v>73</v>
      </c>
      <c r="D18" s="23">
        <v>1.4999999999999999E-2</v>
      </c>
      <c r="E18" s="15">
        <v>490</v>
      </c>
      <c r="F18" s="10" t="s">
        <v>83</v>
      </c>
      <c r="G18" s="10" t="s">
        <v>83</v>
      </c>
      <c r="H18" s="10" t="s">
        <v>83</v>
      </c>
      <c r="I18" s="10" t="s">
        <v>83</v>
      </c>
      <c r="J18" s="17">
        <v>465</v>
      </c>
      <c r="K18" s="17">
        <v>435</v>
      </c>
      <c r="L18" s="47" t="s">
        <v>28</v>
      </c>
    </row>
    <row r="19" spans="1:12" ht="30" customHeight="1" x14ac:dyDescent="0.25">
      <c r="A19" s="50"/>
      <c r="B19" s="21" t="s">
        <v>119</v>
      </c>
      <c r="C19" s="47" t="s">
        <v>73</v>
      </c>
      <c r="D19" s="23">
        <v>1.4999999999999999E-2</v>
      </c>
      <c r="E19" s="15">
        <v>657.9</v>
      </c>
      <c r="F19" s="15">
        <v>754.6</v>
      </c>
      <c r="G19" s="15">
        <v>712.3</v>
      </c>
      <c r="H19" s="15">
        <v>687.5</v>
      </c>
      <c r="I19" s="15">
        <v>657.9</v>
      </c>
      <c r="J19" s="20">
        <v>640.20000000000005</v>
      </c>
      <c r="K19" s="20">
        <v>622.5</v>
      </c>
      <c r="L19" s="47"/>
    </row>
    <row r="20" spans="1:12" ht="37.5" customHeight="1" x14ac:dyDescent="0.25">
      <c r="A20" s="50"/>
      <c r="B20" s="21" t="s">
        <v>120</v>
      </c>
      <c r="C20" s="47" t="s">
        <v>73</v>
      </c>
      <c r="D20" s="23">
        <v>1.4999999999999999E-2</v>
      </c>
      <c r="E20" s="47">
        <v>5.2</v>
      </c>
      <c r="F20" s="47">
        <v>6.5</v>
      </c>
      <c r="G20" s="15">
        <v>6</v>
      </c>
      <c r="H20" s="47">
        <v>5.5</v>
      </c>
      <c r="I20" s="47">
        <v>5.2</v>
      </c>
      <c r="J20" s="20">
        <v>5.0999999999999996</v>
      </c>
      <c r="K20" s="20">
        <v>5.05</v>
      </c>
      <c r="L20" s="47"/>
    </row>
    <row r="21" spans="1:12" ht="33.75" customHeight="1" x14ac:dyDescent="0.25">
      <c r="A21" s="50"/>
      <c r="B21" s="21" t="s">
        <v>121</v>
      </c>
      <c r="C21" s="47" t="s">
        <v>73</v>
      </c>
      <c r="D21" s="23">
        <v>0.01</v>
      </c>
      <c r="E21" s="15">
        <v>233</v>
      </c>
      <c r="F21" s="15">
        <v>242.6</v>
      </c>
      <c r="G21" s="15">
        <v>238</v>
      </c>
      <c r="H21" s="15">
        <v>235.4</v>
      </c>
      <c r="I21" s="15">
        <v>233</v>
      </c>
      <c r="J21" s="17">
        <v>227.7</v>
      </c>
      <c r="K21" s="17">
        <v>222.4</v>
      </c>
      <c r="L21" s="47"/>
    </row>
    <row r="22" spans="1:12" ht="83.25" customHeight="1" x14ac:dyDescent="0.25">
      <c r="A22" s="50"/>
      <c r="B22" s="21" t="s">
        <v>164</v>
      </c>
      <c r="C22" s="47" t="s">
        <v>6</v>
      </c>
      <c r="D22" s="23">
        <v>5.0000000000000001E-3</v>
      </c>
      <c r="E22" s="15">
        <v>66</v>
      </c>
      <c r="F22" s="10" t="s">
        <v>83</v>
      </c>
      <c r="G22" s="10" t="s">
        <v>83</v>
      </c>
      <c r="H22" s="10" t="s">
        <v>83</v>
      </c>
      <c r="I22" s="10" t="s">
        <v>83</v>
      </c>
      <c r="J22" s="17">
        <v>70</v>
      </c>
      <c r="K22" s="17">
        <v>75</v>
      </c>
      <c r="L22" s="47" t="s">
        <v>28</v>
      </c>
    </row>
    <row r="23" spans="1:12" ht="33.75" customHeight="1" x14ac:dyDescent="0.25">
      <c r="A23" s="50"/>
      <c r="B23" s="21" t="s">
        <v>145</v>
      </c>
      <c r="C23" s="47" t="s">
        <v>73</v>
      </c>
      <c r="D23" s="23">
        <v>1.4999999999999999E-2</v>
      </c>
      <c r="E23" s="47">
        <v>12.5</v>
      </c>
      <c r="F23" s="47">
        <v>13.2</v>
      </c>
      <c r="G23" s="15">
        <v>12.9</v>
      </c>
      <c r="H23" s="15">
        <v>12.7</v>
      </c>
      <c r="I23" s="47">
        <v>12.5</v>
      </c>
      <c r="J23" s="20">
        <v>12.4</v>
      </c>
      <c r="K23" s="20">
        <v>12.35</v>
      </c>
      <c r="L23" s="47"/>
    </row>
    <row r="24" spans="1:12" ht="63" customHeight="1" x14ac:dyDescent="0.25">
      <c r="A24" s="50"/>
      <c r="B24" s="21" t="s">
        <v>146</v>
      </c>
      <c r="C24" s="47" t="s">
        <v>73</v>
      </c>
      <c r="D24" s="23">
        <v>5.0000000000000001E-3</v>
      </c>
      <c r="E24" s="15">
        <v>44.6</v>
      </c>
      <c r="F24" s="47">
        <v>22.5</v>
      </c>
      <c r="G24" s="15">
        <v>35.799999999999997</v>
      </c>
      <c r="H24" s="47">
        <v>40.299999999999997</v>
      </c>
      <c r="I24" s="15">
        <v>44.6</v>
      </c>
      <c r="J24" s="20">
        <v>44.5</v>
      </c>
      <c r="K24" s="20">
        <v>44.4</v>
      </c>
      <c r="L24" s="47"/>
    </row>
    <row r="25" spans="1:12" ht="48" customHeight="1" x14ac:dyDescent="0.25">
      <c r="A25" s="50"/>
      <c r="B25" s="42" t="s">
        <v>147</v>
      </c>
      <c r="C25" s="47" t="s">
        <v>14</v>
      </c>
      <c r="D25" s="23">
        <v>1.4999999999999999E-2</v>
      </c>
      <c r="E25" s="12">
        <v>72.709999999999994</v>
      </c>
      <c r="F25" s="10" t="s">
        <v>83</v>
      </c>
      <c r="G25" s="10" t="s">
        <v>83</v>
      </c>
      <c r="H25" s="10" t="s">
        <v>83</v>
      </c>
      <c r="I25" s="10" t="s">
        <v>83</v>
      </c>
      <c r="J25" s="20">
        <v>73.069999999999993</v>
      </c>
      <c r="K25" s="20">
        <v>73.39</v>
      </c>
      <c r="L25" s="47" t="s">
        <v>28</v>
      </c>
    </row>
    <row r="26" spans="1:12" ht="144.75" customHeight="1" x14ac:dyDescent="0.25">
      <c r="A26" s="42" t="s">
        <v>32</v>
      </c>
      <c r="B26" s="21" t="s">
        <v>165</v>
      </c>
      <c r="C26" s="47" t="s">
        <v>6</v>
      </c>
      <c r="D26" s="23">
        <v>5.0000000000000001E-3</v>
      </c>
      <c r="E26" s="12">
        <v>4</v>
      </c>
      <c r="F26" s="16" t="s">
        <v>83</v>
      </c>
      <c r="G26" s="16" t="s">
        <v>83</v>
      </c>
      <c r="H26" s="16" t="s">
        <v>83</v>
      </c>
      <c r="I26" s="16" t="s">
        <v>83</v>
      </c>
      <c r="J26" s="39">
        <v>4.0999999999999996</v>
      </c>
      <c r="K26" s="39">
        <v>4.1500000000000004</v>
      </c>
      <c r="L26" s="45" t="s">
        <v>28</v>
      </c>
    </row>
    <row r="27" spans="1:12" ht="47.25" customHeight="1" x14ac:dyDescent="0.25">
      <c r="A27" s="50" t="s">
        <v>34</v>
      </c>
      <c r="B27" s="21" t="s">
        <v>148</v>
      </c>
      <c r="C27" s="47" t="s">
        <v>8</v>
      </c>
      <c r="D27" s="23">
        <v>1.6400000000000001E-2</v>
      </c>
      <c r="E27" s="47">
        <v>15.4</v>
      </c>
      <c r="F27" s="10" t="s">
        <v>83</v>
      </c>
      <c r="G27" s="10" t="s">
        <v>83</v>
      </c>
      <c r="H27" s="10" t="s">
        <v>83</v>
      </c>
      <c r="I27" s="10" t="s">
        <v>83</v>
      </c>
      <c r="J27" s="20">
        <v>15.35</v>
      </c>
      <c r="K27" s="20">
        <v>15.3</v>
      </c>
      <c r="L27" s="47" t="s">
        <v>28</v>
      </c>
    </row>
    <row r="28" spans="1:12" ht="102" customHeight="1" x14ac:dyDescent="0.25">
      <c r="A28" s="50"/>
      <c r="B28" s="21" t="s">
        <v>149</v>
      </c>
      <c r="C28" s="47" t="s">
        <v>9</v>
      </c>
      <c r="D28" s="23">
        <v>1.6400000000000001E-2</v>
      </c>
      <c r="E28" s="47">
        <v>4.5999999999999996</v>
      </c>
      <c r="F28" s="15">
        <v>5.0999999999999996</v>
      </c>
      <c r="G28" s="15">
        <v>5</v>
      </c>
      <c r="H28" s="15">
        <v>4.8</v>
      </c>
      <c r="I28" s="15">
        <v>4.5999999999999996</v>
      </c>
      <c r="J28" s="15">
        <v>4.5</v>
      </c>
      <c r="K28" s="15">
        <v>4.3</v>
      </c>
      <c r="L28" s="47"/>
    </row>
    <row r="29" spans="1:12" ht="100.5" customHeight="1" x14ac:dyDescent="0.25">
      <c r="A29" s="42" t="s">
        <v>36</v>
      </c>
      <c r="B29" s="21" t="s">
        <v>150</v>
      </c>
      <c r="C29" s="47" t="s">
        <v>6</v>
      </c>
      <c r="D29" s="23">
        <v>5.0000000000000001E-3</v>
      </c>
      <c r="E29" s="15">
        <v>25.2</v>
      </c>
      <c r="F29" s="16" t="s">
        <v>83</v>
      </c>
      <c r="G29" s="16" t="s">
        <v>83</v>
      </c>
      <c r="H29" s="16" t="s">
        <v>83</v>
      </c>
      <c r="I29" s="16" t="s">
        <v>83</v>
      </c>
      <c r="J29" s="17">
        <v>25.3</v>
      </c>
      <c r="K29" s="17">
        <v>25.4</v>
      </c>
      <c r="L29" s="15" t="s">
        <v>28</v>
      </c>
    </row>
    <row r="30" spans="1:12" ht="118.5" customHeight="1" x14ac:dyDescent="0.25">
      <c r="A30" s="44" t="s">
        <v>35</v>
      </c>
      <c r="B30" s="11" t="s">
        <v>166</v>
      </c>
      <c r="C30" s="47" t="s">
        <v>167</v>
      </c>
      <c r="D30" s="23">
        <v>5.0000000000000001E-3</v>
      </c>
      <c r="E30" s="12">
        <v>0.42</v>
      </c>
      <c r="F30" s="16" t="s">
        <v>83</v>
      </c>
      <c r="G30" s="16" t="s">
        <v>83</v>
      </c>
      <c r="H30" s="16" t="s">
        <v>83</v>
      </c>
      <c r="I30" s="16" t="s">
        <v>83</v>
      </c>
      <c r="J30" s="13">
        <v>0.59</v>
      </c>
      <c r="K30" s="13">
        <v>0.72</v>
      </c>
      <c r="L30" s="47" t="s">
        <v>28</v>
      </c>
    </row>
    <row r="31" spans="1:12" ht="72.75" customHeight="1" x14ac:dyDescent="0.25">
      <c r="A31" s="50" t="s">
        <v>37</v>
      </c>
      <c r="B31" s="21" t="s">
        <v>151</v>
      </c>
      <c r="C31" s="47" t="s">
        <v>10</v>
      </c>
      <c r="D31" s="23">
        <v>4.4999999999999997E-3</v>
      </c>
      <c r="E31" s="15">
        <v>39.299999999999997</v>
      </c>
      <c r="F31" s="10" t="s">
        <v>83</v>
      </c>
      <c r="G31" s="10" t="s">
        <v>83</v>
      </c>
      <c r="H31" s="10" t="s">
        <v>83</v>
      </c>
      <c r="I31" s="10" t="s">
        <v>83</v>
      </c>
      <c r="J31" s="20">
        <v>39.299999999999997</v>
      </c>
      <c r="K31" s="20">
        <v>39.200000000000003</v>
      </c>
      <c r="L31" s="47" t="s">
        <v>28</v>
      </c>
    </row>
    <row r="32" spans="1:12" ht="75" x14ac:dyDescent="0.25">
      <c r="A32" s="50"/>
      <c r="B32" s="21" t="s">
        <v>152</v>
      </c>
      <c r="C32" s="47" t="s">
        <v>10</v>
      </c>
      <c r="D32" s="23">
        <v>4.4999999999999997E-3</v>
      </c>
      <c r="E32" s="47">
        <v>85.7</v>
      </c>
      <c r="F32" s="10" t="s">
        <v>83</v>
      </c>
      <c r="G32" s="10" t="s">
        <v>83</v>
      </c>
      <c r="H32" s="10" t="s">
        <v>83</v>
      </c>
      <c r="I32" s="10" t="s">
        <v>83</v>
      </c>
      <c r="J32" s="20">
        <v>86.7</v>
      </c>
      <c r="K32" s="20">
        <v>88.1</v>
      </c>
      <c r="L32" s="47" t="s">
        <v>28</v>
      </c>
    </row>
    <row r="33" spans="1:12" ht="60" x14ac:dyDescent="0.25">
      <c r="A33" s="50"/>
      <c r="B33" s="21" t="s">
        <v>153</v>
      </c>
      <c r="C33" s="47" t="s">
        <v>10</v>
      </c>
      <c r="D33" s="23">
        <v>4.4999999999999997E-3</v>
      </c>
      <c r="E33" s="47">
        <v>22.1</v>
      </c>
      <c r="F33" s="10" t="s">
        <v>83</v>
      </c>
      <c r="G33" s="10" t="s">
        <v>83</v>
      </c>
      <c r="H33" s="10" t="s">
        <v>83</v>
      </c>
      <c r="I33" s="10" t="s">
        <v>83</v>
      </c>
      <c r="J33" s="20">
        <v>22.5</v>
      </c>
      <c r="K33" s="20">
        <v>22.8</v>
      </c>
      <c r="L33" s="47" t="s">
        <v>28</v>
      </c>
    </row>
    <row r="34" spans="1:12" ht="183" customHeight="1" x14ac:dyDescent="0.25">
      <c r="A34" s="42" t="s">
        <v>100</v>
      </c>
      <c r="B34" s="21" t="s">
        <v>154</v>
      </c>
      <c r="C34" s="47" t="s">
        <v>6</v>
      </c>
      <c r="D34" s="23">
        <v>1.2999999999999999E-2</v>
      </c>
      <c r="E34" s="15">
        <v>100</v>
      </c>
      <c r="F34" s="10" t="s">
        <v>83</v>
      </c>
      <c r="G34" s="10" t="s">
        <v>91</v>
      </c>
      <c r="H34" s="10" t="s">
        <v>83</v>
      </c>
      <c r="I34" s="10" t="s">
        <v>92</v>
      </c>
      <c r="J34" s="17">
        <v>100</v>
      </c>
      <c r="K34" s="17">
        <v>100</v>
      </c>
      <c r="L34" s="47"/>
    </row>
    <row r="35" spans="1:12" ht="189.75" customHeight="1" x14ac:dyDescent="0.25">
      <c r="A35" s="21" t="s">
        <v>30</v>
      </c>
      <c r="B35" s="21" t="s">
        <v>155</v>
      </c>
      <c r="C35" s="47" t="s">
        <v>6</v>
      </c>
      <c r="D35" s="23">
        <v>1E-3</v>
      </c>
      <c r="E35" s="15">
        <v>100</v>
      </c>
      <c r="F35" s="15">
        <v>100</v>
      </c>
      <c r="G35" s="15">
        <v>100</v>
      </c>
      <c r="H35" s="15">
        <v>100</v>
      </c>
      <c r="I35" s="15">
        <v>100</v>
      </c>
      <c r="J35" s="17">
        <v>100</v>
      </c>
      <c r="K35" s="17">
        <v>100</v>
      </c>
      <c r="L35" s="21"/>
    </row>
    <row r="36" spans="1:12" ht="243" customHeight="1" x14ac:dyDescent="0.25">
      <c r="A36" s="50" t="s">
        <v>101</v>
      </c>
      <c r="B36" s="11" t="s">
        <v>156</v>
      </c>
      <c r="C36" s="47" t="s">
        <v>6</v>
      </c>
      <c r="D36" s="23">
        <v>0.02</v>
      </c>
      <c r="E36" s="15">
        <v>200</v>
      </c>
      <c r="F36" s="15">
        <v>200</v>
      </c>
      <c r="G36" s="15">
        <v>200</v>
      </c>
      <c r="H36" s="15">
        <v>200</v>
      </c>
      <c r="I36" s="15">
        <v>200</v>
      </c>
      <c r="J36" s="18">
        <v>200</v>
      </c>
      <c r="K36" s="18">
        <v>200</v>
      </c>
      <c r="L36" s="47"/>
    </row>
    <row r="37" spans="1:12" ht="197.25" customHeight="1" x14ac:dyDescent="0.25">
      <c r="A37" s="50"/>
      <c r="B37" s="11" t="s">
        <v>157</v>
      </c>
      <c r="C37" s="47" t="s">
        <v>6</v>
      </c>
      <c r="D37" s="23">
        <v>0.02</v>
      </c>
      <c r="E37" s="15">
        <v>100</v>
      </c>
      <c r="F37" s="15">
        <v>100</v>
      </c>
      <c r="G37" s="15">
        <v>100</v>
      </c>
      <c r="H37" s="15">
        <v>100</v>
      </c>
      <c r="I37" s="15">
        <v>100</v>
      </c>
      <c r="J37" s="15">
        <v>100</v>
      </c>
      <c r="K37" s="15">
        <v>100</v>
      </c>
      <c r="L37" s="47"/>
    </row>
    <row r="38" spans="1:12" ht="180" customHeight="1" x14ac:dyDescent="0.25">
      <c r="A38" s="50"/>
      <c r="B38" s="43" t="s">
        <v>158</v>
      </c>
      <c r="C38" s="47" t="s">
        <v>6</v>
      </c>
      <c r="D38" s="23">
        <v>0.02</v>
      </c>
      <c r="E38" s="15">
        <v>100</v>
      </c>
      <c r="F38" s="15">
        <v>100</v>
      </c>
      <c r="G38" s="15">
        <v>100</v>
      </c>
      <c r="H38" s="15">
        <v>100</v>
      </c>
      <c r="I38" s="15">
        <v>100</v>
      </c>
      <c r="J38" s="15">
        <v>100</v>
      </c>
      <c r="K38" s="15">
        <v>100</v>
      </c>
      <c r="L38" s="47"/>
    </row>
    <row r="39" spans="1:12" ht="105" x14ac:dyDescent="0.25">
      <c r="A39" s="44" t="s">
        <v>128</v>
      </c>
      <c r="B39" s="19" t="s">
        <v>159</v>
      </c>
      <c r="C39" s="45" t="s">
        <v>88</v>
      </c>
      <c r="D39" s="35">
        <f>0.022-0.004-0.0006</f>
        <v>1.7399999999999999E-2</v>
      </c>
      <c r="E39" s="38">
        <v>19546.48</v>
      </c>
      <c r="F39" s="16" t="str">
        <f>F32</f>
        <v>-</v>
      </c>
      <c r="G39" s="16" t="str">
        <f>G32</f>
        <v>-</v>
      </c>
      <c r="H39" s="16" t="str">
        <f>H32</f>
        <v>-</v>
      </c>
      <c r="I39" s="16" t="str">
        <f>I32</f>
        <v>-</v>
      </c>
      <c r="J39" s="36">
        <v>19730.78</v>
      </c>
      <c r="K39" s="36">
        <v>21116.57</v>
      </c>
      <c r="L39" s="45" t="s">
        <v>28</v>
      </c>
    </row>
    <row r="40" spans="1:12" ht="270" x14ac:dyDescent="0.25">
      <c r="A40" s="42" t="s">
        <v>168</v>
      </c>
      <c r="B40" s="42" t="s">
        <v>169</v>
      </c>
      <c r="C40" s="47" t="s">
        <v>9</v>
      </c>
      <c r="D40" s="14">
        <v>1.0999999999999999E-2</v>
      </c>
      <c r="E40" s="17">
        <v>6</v>
      </c>
      <c r="F40" s="20" t="s">
        <v>83</v>
      </c>
      <c r="G40" s="20" t="s">
        <v>83</v>
      </c>
      <c r="H40" s="20" t="s">
        <v>83</v>
      </c>
      <c r="I40" s="20" t="s">
        <v>83</v>
      </c>
      <c r="J40" s="17">
        <v>5.8</v>
      </c>
      <c r="K40" s="17">
        <v>5.6</v>
      </c>
      <c r="L40" s="47" t="s">
        <v>28</v>
      </c>
    </row>
    <row r="41" spans="1:12" ht="180" x14ac:dyDescent="0.25">
      <c r="A41" s="42" t="s">
        <v>170</v>
      </c>
      <c r="B41" s="42" t="s">
        <v>171</v>
      </c>
      <c r="C41" s="47" t="s">
        <v>143</v>
      </c>
      <c r="D41" s="14">
        <v>5.0000000000000001E-3</v>
      </c>
      <c r="E41" s="17">
        <v>7.3</v>
      </c>
      <c r="F41" s="15" t="s">
        <v>83</v>
      </c>
      <c r="G41" s="15" t="s">
        <v>83</v>
      </c>
      <c r="H41" s="15" t="s">
        <v>83</v>
      </c>
      <c r="I41" s="15" t="s">
        <v>83</v>
      </c>
      <c r="J41" s="17">
        <v>7.4</v>
      </c>
      <c r="K41" s="17">
        <v>7.4</v>
      </c>
      <c r="L41" s="47" t="s">
        <v>28</v>
      </c>
    </row>
    <row r="42" spans="1:12" ht="16.5" customHeight="1" x14ac:dyDescent="0.25">
      <c r="A42" s="51" t="s">
        <v>11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ht="16.5" customHeight="1" x14ac:dyDescent="0.25">
      <c r="A43" s="57" t="s">
        <v>38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1:12" ht="33.75" customHeight="1" x14ac:dyDescent="0.25">
      <c r="A44" s="55" t="s">
        <v>43</v>
      </c>
      <c r="B44" s="21" t="s">
        <v>172</v>
      </c>
      <c r="C44" s="47" t="s">
        <v>6</v>
      </c>
      <c r="D44" s="47">
        <f>0.00085+0.011</f>
        <v>1.1849999999999999E-2</v>
      </c>
      <c r="E44" s="47" t="s">
        <v>39</v>
      </c>
      <c r="F44" s="15">
        <v>20</v>
      </c>
      <c r="G44" s="15">
        <v>40</v>
      </c>
      <c r="H44" s="15">
        <v>65</v>
      </c>
      <c r="I44" s="15">
        <v>95</v>
      </c>
      <c r="J44" s="47" t="s">
        <v>102</v>
      </c>
      <c r="K44" s="47" t="s">
        <v>102</v>
      </c>
      <c r="L44" s="47"/>
    </row>
    <row r="45" spans="1:12" ht="108.75" customHeight="1" x14ac:dyDescent="0.25">
      <c r="A45" s="64"/>
      <c r="B45" s="21" t="s">
        <v>173</v>
      </c>
      <c r="C45" s="47" t="s">
        <v>6</v>
      </c>
      <c r="D45" s="47">
        <f>0.00085+0.011</f>
        <v>1.1849999999999999E-2</v>
      </c>
      <c r="E45" s="47" t="s">
        <v>40</v>
      </c>
      <c r="F45" s="15">
        <v>20</v>
      </c>
      <c r="G45" s="15">
        <v>60</v>
      </c>
      <c r="H45" s="15">
        <v>80</v>
      </c>
      <c r="I45" s="15">
        <v>97</v>
      </c>
      <c r="J45" s="47" t="s">
        <v>103</v>
      </c>
      <c r="K45" s="47" t="s">
        <v>103</v>
      </c>
      <c r="L45" s="47"/>
    </row>
    <row r="46" spans="1:12" ht="81" customHeight="1" x14ac:dyDescent="0.25">
      <c r="A46" s="64"/>
      <c r="B46" s="21" t="s">
        <v>174</v>
      </c>
      <c r="C46" s="47" t="s">
        <v>6</v>
      </c>
      <c r="D46" s="47">
        <f>0.00085+0.011</f>
        <v>1.1849999999999999E-2</v>
      </c>
      <c r="E46" s="15">
        <v>22.8</v>
      </c>
      <c r="F46" s="15">
        <v>5</v>
      </c>
      <c r="G46" s="15">
        <v>10</v>
      </c>
      <c r="H46" s="15">
        <v>17</v>
      </c>
      <c r="I46" s="15">
        <v>22.8</v>
      </c>
      <c r="J46" s="15">
        <v>54.5</v>
      </c>
      <c r="K46" s="15">
        <v>61.2</v>
      </c>
      <c r="L46" s="47"/>
    </row>
    <row r="47" spans="1:12" ht="30" x14ac:dyDescent="0.25">
      <c r="A47" s="64"/>
      <c r="B47" s="21" t="s">
        <v>175</v>
      </c>
      <c r="C47" s="47" t="s">
        <v>6</v>
      </c>
      <c r="D47" s="23">
        <v>1.1999999999999999E-3</v>
      </c>
      <c r="E47" s="15">
        <v>9.4</v>
      </c>
      <c r="F47" s="10" t="s">
        <v>83</v>
      </c>
      <c r="G47" s="10" t="s">
        <v>83</v>
      </c>
      <c r="H47" s="10" t="s">
        <v>83</v>
      </c>
      <c r="I47" s="10" t="s">
        <v>83</v>
      </c>
      <c r="J47" s="17">
        <v>8.3000000000000007</v>
      </c>
      <c r="K47" s="17">
        <v>7.2</v>
      </c>
      <c r="L47" s="47" t="s">
        <v>28</v>
      </c>
    </row>
    <row r="48" spans="1:12" ht="45.75" customHeight="1" x14ac:dyDescent="0.25">
      <c r="A48" s="64"/>
      <c r="B48" s="21" t="s">
        <v>176</v>
      </c>
      <c r="C48" s="47" t="s">
        <v>6</v>
      </c>
      <c r="D48" s="23">
        <v>0.01</v>
      </c>
      <c r="E48" s="15">
        <v>58</v>
      </c>
      <c r="F48" s="10" t="s">
        <v>83</v>
      </c>
      <c r="G48" s="15">
        <v>57</v>
      </c>
      <c r="H48" s="10" t="s">
        <v>83</v>
      </c>
      <c r="I48" s="15">
        <v>58</v>
      </c>
      <c r="J48" s="17">
        <v>58.4</v>
      </c>
      <c r="K48" s="17">
        <v>60.7</v>
      </c>
      <c r="L48" s="47"/>
    </row>
    <row r="49" spans="1:12" ht="46.5" customHeight="1" x14ac:dyDescent="0.25">
      <c r="A49" s="64"/>
      <c r="B49" s="21" t="s">
        <v>177</v>
      </c>
      <c r="C49" s="47" t="s">
        <v>6</v>
      </c>
      <c r="D49" s="23">
        <v>4.0000000000000001E-3</v>
      </c>
      <c r="E49" s="47">
        <v>77.900000000000006</v>
      </c>
      <c r="F49" s="47">
        <v>17.100000000000001</v>
      </c>
      <c r="G49" s="47">
        <v>34.200000000000003</v>
      </c>
      <c r="H49" s="47">
        <v>51.3</v>
      </c>
      <c r="I49" s="47">
        <v>77.900000000000006</v>
      </c>
      <c r="J49" s="20">
        <v>77.900000000000006</v>
      </c>
      <c r="K49" s="20">
        <v>77.900000000000006</v>
      </c>
      <c r="L49" s="47"/>
    </row>
    <row r="50" spans="1:12" ht="31.5" customHeight="1" x14ac:dyDescent="0.25">
      <c r="A50" s="64"/>
      <c r="B50" s="21" t="s">
        <v>178</v>
      </c>
      <c r="C50" s="47" t="s">
        <v>73</v>
      </c>
      <c r="D50" s="23">
        <v>5.9999999999999995E-4</v>
      </c>
      <c r="E50" s="15">
        <v>15.4</v>
      </c>
      <c r="F50" s="47">
        <v>20.9</v>
      </c>
      <c r="G50" s="15">
        <v>20.3</v>
      </c>
      <c r="H50" s="15">
        <v>19</v>
      </c>
      <c r="I50" s="15">
        <v>15.4</v>
      </c>
      <c r="J50" s="15">
        <v>15.4</v>
      </c>
      <c r="K50" s="15">
        <v>15.3</v>
      </c>
      <c r="L50" s="47"/>
    </row>
    <row r="51" spans="1:12" ht="81" customHeight="1" x14ac:dyDescent="0.25">
      <c r="A51" s="50" t="s">
        <v>122</v>
      </c>
      <c r="B51" s="21" t="s">
        <v>179</v>
      </c>
      <c r="C51" s="47" t="s">
        <v>12</v>
      </c>
      <c r="D51" s="23">
        <f>0.0025-0.0013</f>
        <v>1.2000000000000001E-3</v>
      </c>
      <c r="E51" s="47">
        <v>15.5</v>
      </c>
      <c r="F51" s="47" t="s">
        <v>83</v>
      </c>
      <c r="G51" s="47">
        <v>14.4</v>
      </c>
      <c r="H51" s="47" t="s">
        <v>83</v>
      </c>
      <c r="I51" s="15">
        <v>15.5</v>
      </c>
      <c r="J51" s="47">
        <v>15.6</v>
      </c>
      <c r="K51" s="47">
        <v>15.65</v>
      </c>
      <c r="L51" s="47"/>
    </row>
    <row r="52" spans="1:12" ht="72" customHeight="1" x14ac:dyDescent="0.25">
      <c r="A52" s="50"/>
      <c r="B52" s="21" t="s">
        <v>180</v>
      </c>
      <c r="C52" s="47" t="s">
        <v>12</v>
      </c>
      <c r="D52" s="23">
        <f>0.0025-0.0013</f>
        <v>1.2000000000000001E-3</v>
      </c>
      <c r="E52" s="15">
        <v>14.1</v>
      </c>
      <c r="F52" s="47" t="s">
        <v>83</v>
      </c>
      <c r="G52" s="47">
        <v>12.1</v>
      </c>
      <c r="H52" s="47" t="s">
        <v>83</v>
      </c>
      <c r="I52" s="15">
        <v>14.1</v>
      </c>
      <c r="J52" s="15">
        <v>14.2</v>
      </c>
      <c r="K52" s="12">
        <v>14.25</v>
      </c>
      <c r="L52" s="47"/>
    </row>
    <row r="53" spans="1:12" ht="30" customHeight="1" x14ac:dyDescent="0.25">
      <c r="A53" s="50" t="s">
        <v>42</v>
      </c>
      <c r="B53" s="21" t="s">
        <v>181</v>
      </c>
      <c r="C53" s="47" t="s">
        <v>7</v>
      </c>
      <c r="D53" s="47">
        <v>9.5E-4</v>
      </c>
      <c r="E53" s="47" t="s">
        <v>13</v>
      </c>
      <c r="F53" s="47" t="s">
        <v>13</v>
      </c>
      <c r="G53" s="47" t="s">
        <v>13</v>
      </c>
      <c r="H53" s="47" t="s">
        <v>13</v>
      </c>
      <c r="I53" s="47" t="s">
        <v>13</v>
      </c>
      <c r="J53" s="47" t="s">
        <v>13</v>
      </c>
      <c r="K53" s="47" t="s">
        <v>13</v>
      </c>
      <c r="L53" s="47"/>
    </row>
    <row r="54" spans="1:12" ht="28.5" customHeight="1" x14ac:dyDescent="0.25">
      <c r="A54" s="50"/>
      <c r="B54" s="21" t="s">
        <v>182</v>
      </c>
      <c r="C54" s="47" t="s">
        <v>117</v>
      </c>
      <c r="D54" s="47">
        <v>9.5E-4</v>
      </c>
      <c r="E54" s="47" t="s">
        <v>13</v>
      </c>
      <c r="F54" s="47" t="s">
        <v>13</v>
      </c>
      <c r="G54" s="47" t="s">
        <v>13</v>
      </c>
      <c r="H54" s="47" t="s">
        <v>13</v>
      </c>
      <c r="I54" s="47" t="s">
        <v>13</v>
      </c>
      <c r="J54" s="47" t="s">
        <v>13</v>
      </c>
      <c r="K54" s="47" t="s">
        <v>13</v>
      </c>
      <c r="L54" s="47"/>
    </row>
    <row r="55" spans="1:12" ht="48" customHeight="1" x14ac:dyDescent="0.25">
      <c r="A55" s="50"/>
      <c r="B55" s="21" t="s">
        <v>183</v>
      </c>
      <c r="C55" s="47" t="s">
        <v>7</v>
      </c>
      <c r="D55" s="47">
        <v>9.5E-4</v>
      </c>
      <c r="E55" s="47" t="s">
        <v>13</v>
      </c>
      <c r="F55" s="10" t="s">
        <v>13</v>
      </c>
      <c r="G55" s="10" t="s">
        <v>13</v>
      </c>
      <c r="H55" s="10" t="s">
        <v>13</v>
      </c>
      <c r="I55" s="10" t="s">
        <v>13</v>
      </c>
      <c r="J55" s="47" t="s">
        <v>13</v>
      </c>
      <c r="K55" s="47" t="s">
        <v>13</v>
      </c>
      <c r="L55" s="47"/>
    </row>
    <row r="56" spans="1:12" ht="32.25" customHeight="1" x14ac:dyDescent="0.25">
      <c r="A56" s="50"/>
      <c r="B56" s="21" t="s">
        <v>184</v>
      </c>
      <c r="C56" s="47" t="s">
        <v>7</v>
      </c>
      <c r="D56" s="47">
        <v>9.5E-4</v>
      </c>
      <c r="E56" s="47" t="s">
        <v>13</v>
      </c>
      <c r="F56" s="10" t="s">
        <v>13</v>
      </c>
      <c r="G56" s="10" t="s">
        <v>13</v>
      </c>
      <c r="H56" s="10" t="s">
        <v>13</v>
      </c>
      <c r="I56" s="10" t="s">
        <v>13</v>
      </c>
      <c r="J56" s="47" t="s">
        <v>13</v>
      </c>
      <c r="K56" s="47" t="s">
        <v>13</v>
      </c>
      <c r="L56" s="47"/>
    </row>
    <row r="57" spans="1:12" ht="81" customHeight="1" x14ac:dyDescent="0.25">
      <c r="A57" s="50"/>
      <c r="B57" s="21" t="s">
        <v>185</v>
      </c>
      <c r="C57" s="47" t="s">
        <v>6</v>
      </c>
      <c r="D57" s="23">
        <v>2.5000000000000001E-3</v>
      </c>
      <c r="E57" s="47" t="s">
        <v>102</v>
      </c>
      <c r="F57" s="10" t="s">
        <v>83</v>
      </c>
      <c r="G57" s="10" t="s">
        <v>83</v>
      </c>
      <c r="H57" s="10" t="s">
        <v>83</v>
      </c>
      <c r="I57" s="10" t="s">
        <v>83</v>
      </c>
      <c r="J57" s="47" t="s">
        <v>102</v>
      </c>
      <c r="K57" s="47" t="s">
        <v>102</v>
      </c>
      <c r="L57" s="47" t="s">
        <v>28</v>
      </c>
    </row>
    <row r="58" spans="1:12" ht="95.25" customHeight="1" x14ac:dyDescent="0.25">
      <c r="A58" s="50"/>
      <c r="B58" s="21" t="s">
        <v>186</v>
      </c>
      <c r="C58" s="47" t="s">
        <v>6</v>
      </c>
      <c r="D58" s="23">
        <v>7.5000000000000002E-4</v>
      </c>
      <c r="E58" s="15">
        <v>95</v>
      </c>
      <c r="F58" s="10" t="s">
        <v>83</v>
      </c>
      <c r="G58" s="10" t="s">
        <v>83</v>
      </c>
      <c r="H58" s="10" t="s">
        <v>83</v>
      </c>
      <c r="I58" s="10" t="s">
        <v>83</v>
      </c>
      <c r="J58" s="15">
        <v>95</v>
      </c>
      <c r="K58" s="15">
        <v>95</v>
      </c>
      <c r="L58" s="47" t="s">
        <v>28</v>
      </c>
    </row>
    <row r="59" spans="1:12" ht="36.75" customHeight="1" x14ac:dyDescent="0.25">
      <c r="A59" s="50" t="s">
        <v>41</v>
      </c>
      <c r="B59" s="21" t="s">
        <v>187</v>
      </c>
      <c r="C59" s="47" t="s">
        <v>7</v>
      </c>
      <c r="D59" s="23">
        <v>9.5E-4</v>
      </c>
      <c r="E59" s="47">
        <v>0.5</v>
      </c>
      <c r="F59" s="10" t="s">
        <v>83</v>
      </c>
      <c r="G59" s="10" t="s">
        <v>93</v>
      </c>
      <c r="H59" s="10" t="s">
        <v>83</v>
      </c>
      <c r="I59" s="10" t="s">
        <v>104</v>
      </c>
      <c r="J59" s="20">
        <v>0.5</v>
      </c>
      <c r="K59" s="20">
        <v>0.5</v>
      </c>
      <c r="L59" s="47"/>
    </row>
    <row r="60" spans="1:12" ht="93" customHeight="1" x14ac:dyDescent="0.25">
      <c r="A60" s="50"/>
      <c r="B60" s="21" t="s">
        <v>188</v>
      </c>
      <c r="C60" s="47" t="s">
        <v>6</v>
      </c>
      <c r="D60" s="23">
        <v>4.0000000000000001E-3</v>
      </c>
      <c r="E60" s="15">
        <v>82.5</v>
      </c>
      <c r="F60" s="10" t="s">
        <v>83</v>
      </c>
      <c r="G60" s="10" t="s">
        <v>83</v>
      </c>
      <c r="H60" s="10" t="s">
        <v>83</v>
      </c>
      <c r="I60" s="10" t="s">
        <v>83</v>
      </c>
      <c r="J60" s="17">
        <v>84</v>
      </c>
      <c r="K60" s="17">
        <v>86</v>
      </c>
      <c r="L60" s="47" t="s">
        <v>28</v>
      </c>
    </row>
    <row r="61" spans="1:12" ht="53.25" customHeight="1" x14ac:dyDescent="0.25">
      <c r="A61" s="50"/>
      <c r="B61" s="22" t="s">
        <v>189</v>
      </c>
      <c r="C61" s="47" t="s">
        <v>6</v>
      </c>
      <c r="D61" s="23">
        <v>4.0000000000000001E-3</v>
      </c>
      <c r="E61" s="15">
        <v>93</v>
      </c>
      <c r="F61" s="47" t="s">
        <v>83</v>
      </c>
      <c r="G61" s="47" t="s">
        <v>83</v>
      </c>
      <c r="H61" s="47" t="s">
        <v>83</v>
      </c>
      <c r="I61" s="47" t="s">
        <v>83</v>
      </c>
      <c r="J61" s="17">
        <v>93</v>
      </c>
      <c r="K61" s="17">
        <v>93</v>
      </c>
      <c r="L61" s="47" t="s">
        <v>28</v>
      </c>
    </row>
    <row r="62" spans="1:12" ht="36.75" customHeight="1" x14ac:dyDescent="0.25">
      <c r="A62" s="51" t="s">
        <v>116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 ht="28.5" customHeight="1" x14ac:dyDescent="0.25">
      <c r="A63" s="57" t="s">
        <v>82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spans="1:12" ht="111.75" customHeight="1" x14ac:dyDescent="0.25">
      <c r="A64" s="50" t="s">
        <v>44</v>
      </c>
      <c r="B64" s="21" t="s">
        <v>190</v>
      </c>
      <c r="C64" s="47" t="s">
        <v>6</v>
      </c>
      <c r="D64" s="23">
        <v>0.01</v>
      </c>
      <c r="E64" s="15">
        <v>56.3</v>
      </c>
      <c r="F64" s="47" t="s">
        <v>83</v>
      </c>
      <c r="G64" s="15">
        <v>50</v>
      </c>
      <c r="H64" s="47" t="s">
        <v>83</v>
      </c>
      <c r="I64" s="15">
        <v>56.3</v>
      </c>
      <c r="J64" s="15">
        <v>56.7</v>
      </c>
      <c r="K64" s="15">
        <v>57.5</v>
      </c>
      <c r="L64" s="47"/>
    </row>
    <row r="65" spans="1:12" ht="120" x14ac:dyDescent="0.25">
      <c r="A65" s="50"/>
      <c r="B65" s="21" t="s">
        <v>191</v>
      </c>
      <c r="C65" s="47" t="s">
        <v>6</v>
      </c>
      <c r="D65" s="23">
        <v>0.01</v>
      </c>
      <c r="E65" s="15">
        <v>19.600000000000001</v>
      </c>
      <c r="F65" s="47" t="s">
        <v>83</v>
      </c>
      <c r="G65" s="15">
        <v>21</v>
      </c>
      <c r="H65" s="47" t="s">
        <v>83</v>
      </c>
      <c r="I65" s="15">
        <v>19.600000000000001</v>
      </c>
      <c r="J65" s="15">
        <v>18.8</v>
      </c>
      <c r="K65" s="15">
        <v>18.100000000000001</v>
      </c>
      <c r="L65" s="47"/>
    </row>
    <row r="66" spans="1:12" ht="87.75" customHeight="1" x14ac:dyDescent="0.25">
      <c r="A66" s="42" t="s">
        <v>45</v>
      </c>
      <c r="B66" s="11" t="s">
        <v>192</v>
      </c>
      <c r="C66" s="47" t="s">
        <v>6</v>
      </c>
      <c r="D66" s="23">
        <v>7.4999999999999997E-3</v>
      </c>
      <c r="E66" s="15">
        <v>39.299999999999997</v>
      </c>
      <c r="F66" s="47" t="s">
        <v>83</v>
      </c>
      <c r="G66" s="15">
        <v>38.4</v>
      </c>
      <c r="H66" s="47" t="s">
        <v>83</v>
      </c>
      <c r="I66" s="15">
        <v>39.299999999999997</v>
      </c>
      <c r="J66" s="15">
        <v>39.4</v>
      </c>
      <c r="K66" s="15">
        <v>39.5</v>
      </c>
      <c r="L66" s="47"/>
    </row>
    <row r="67" spans="1:12" ht="67.5" customHeight="1" x14ac:dyDescent="0.25">
      <c r="A67" s="52" t="s">
        <v>46</v>
      </c>
      <c r="B67" s="21" t="s">
        <v>193</v>
      </c>
      <c r="C67" s="47" t="s">
        <v>6</v>
      </c>
      <c r="D67" s="23">
        <v>7.4999999999999997E-3</v>
      </c>
      <c r="E67" s="15">
        <v>90</v>
      </c>
      <c r="F67" s="47" t="s">
        <v>83</v>
      </c>
      <c r="G67" s="15">
        <v>80</v>
      </c>
      <c r="H67" s="47" t="s">
        <v>83</v>
      </c>
      <c r="I67" s="15">
        <v>90</v>
      </c>
      <c r="J67" s="15">
        <v>90</v>
      </c>
      <c r="K67" s="15">
        <v>90</v>
      </c>
      <c r="L67" s="47"/>
    </row>
    <row r="68" spans="1:12" ht="120" x14ac:dyDescent="0.25">
      <c r="A68" s="53"/>
      <c r="B68" s="21" t="s">
        <v>194</v>
      </c>
      <c r="C68" s="47" t="s">
        <v>6</v>
      </c>
      <c r="D68" s="23">
        <v>5.0000000000000001E-3</v>
      </c>
      <c r="E68" s="47" t="s">
        <v>102</v>
      </c>
      <c r="F68" s="10" t="s">
        <v>83</v>
      </c>
      <c r="G68" s="10" t="s">
        <v>83</v>
      </c>
      <c r="H68" s="10" t="s">
        <v>83</v>
      </c>
      <c r="I68" s="10" t="s">
        <v>83</v>
      </c>
      <c r="J68" s="47" t="s">
        <v>102</v>
      </c>
      <c r="K68" s="47" t="s">
        <v>102</v>
      </c>
      <c r="L68" s="47" t="s">
        <v>28</v>
      </c>
    </row>
    <row r="69" spans="1:12" ht="63.75" customHeight="1" x14ac:dyDescent="0.25">
      <c r="A69" s="54"/>
      <c r="B69" s="42" t="s">
        <v>195</v>
      </c>
      <c r="C69" s="47" t="s">
        <v>6</v>
      </c>
      <c r="D69" s="23">
        <v>5.0000000000000001E-3</v>
      </c>
      <c r="E69" s="15">
        <v>24</v>
      </c>
      <c r="F69" s="15" t="s">
        <v>83</v>
      </c>
      <c r="G69" s="15" t="s">
        <v>83</v>
      </c>
      <c r="H69" s="15" t="s">
        <v>83</v>
      </c>
      <c r="I69" s="15" t="s">
        <v>83</v>
      </c>
      <c r="J69" s="15">
        <v>24</v>
      </c>
      <c r="K69" s="15">
        <v>24</v>
      </c>
      <c r="L69" s="47" t="s">
        <v>28</v>
      </c>
    </row>
    <row r="70" spans="1:12" ht="60" customHeight="1" x14ac:dyDescent="0.25">
      <c r="A70" s="42" t="s">
        <v>29</v>
      </c>
      <c r="B70" s="21" t="s">
        <v>196</v>
      </c>
      <c r="C70" s="47" t="s">
        <v>6</v>
      </c>
      <c r="D70" s="23">
        <v>7.4999999999999997E-3</v>
      </c>
      <c r="E70" s="47">
        <v>15.25</v>
      </c>
      <c r="F70" s="10" t="s">
        <v>83</v>
      </c>
      <c r="G70" s="10" t="s">
        <v>83</v>
      </c>
      <c r="H70" s="10" t="s">
        <v>83</v>
      </c>
      <c r="I70" s="10" t="s">
        <v>83</v>
      </c>
      <c r="J70" s="12">
        <v>15.2</v>
      </c>
      <c r="K70" s="12">
        <v>15.15</v>
      </c>
      <c r="L70" s="47" t="s">
        <v>28</v>
      </c>
    </row>
    <row r="71" spans="1:12" ht="33.75" customHeight="1" x14ac:dyDescent="0.25">
      <c r="A71" s="50" t="s">
        <v>47</v>
      </c>
      <c r="B71" s="21" t="s">
        <v>197</v>
      </c>
      <c r="C71" s="47" t="s">
        <v>73</v>
      </c>
      <c r="D71" s="23">
        <v>1.0999999999999999E-2</v>
      </c>
      <c r="E71" s="15">
        <v>422.7</v>
      </c>
      <c r="F71" s="10" t="s">
        <v>83</v>
      </c>
      <c r="G71" s="10" t="s">
        <v>83</v>
      </c>
      <c r="H71" s="10" t="s">
        <v>83</v>
      </c>
      <c r="I71" s="10" t="s">
        <v>83</v>
      </c>
      <c r="J71" s="15">
        <v>404.9</v>
      </c>
      <c r="K71" s="15">
        <v>387.1</v>
      </c>
      <c r="L71" s="47" t="s">
        <v>28</v>
      </c>
    </row>
    <row r="72" spans="1:12" ht="51.75" customHeight="1" x14ac:dyDescent="0.25">
      <c r="A72" s="50"/>
      <c r="B72" s="21" t="s">
        <v>198</v>
      </c>
      <c r="C72" s="47" t="s">
        <v>73</v>
      </c>
      <c r="D72" s="23">
        <v>0.01</v>
      </c>
      <c r="E72" s="15">
        <v>163.80000000000001</v>
      </c>
      <c r="F72" s="10" t="s">
        <v>83</v>
      </c>
      <c r="G72" s="10" t="s">
        <v>83</v>
      </c>
      <c r="H72" s="10" t="s">
        <v>83</v>
      </c>
      <c r="I72" s="10" t="s">
        <v>83</v>
      </c>
      <c r="J72" s="15">
        <v>159.4</v>
      </c>
      <c r="K72" s="15">
        <v>155</v>
      </c>
      <c r="L72" s="47" t="s">
        <v>28</v>
      </c>
    </row>
    <row r="73" spans="1:12" ht="64.5" customHeight="1" x14ac:dyDescent="0.25">
      <c r="A73" s="55" t="s">
        <v>48</v>
      </c>
      <c r="B73" s="21" t="s">
        <v>199</v>
      </c>
      <c r="C73" s="47" t="s">
        <v>6</v>
      </c>
      <c r="D73" s="23">
        <f>0.0075+0.011</f>
        <v>1.8499999999999999E-2</v>
      </c>
      <c r="E73" s="15">
        <v>90.5</v>
      </c>
      <c r="F73" s="10" t="s">
        <v>83</v>
      </c>
      <c r="G73" s="10" t="s">
        <v>110</v>
      </c>
      <c r="H73" s="10" t="s">
        <v>83</v>
      </c>
      <c r="I73" s="15">
        <v>90.5</v>
      </c>
      <c r="J73" s="15">
        <v>91</v>
      </c>
      <c r="K73" s="15">
        <v>91.5</v>
      </c>
      <c r="L73" s="47"/>
    </row>
    <row r="74" spans="1:12" ht="49.5" customHeight="1" x14ac:dyDescent="0.25">
      <c r="A74" s="56"/>
      <c r="B74" s="21" t="s">
        <v>200</v>
      </c>
      <c r="C74" s="47" t="s">
        <v>12</v>
      </c>
      <c r="D74" s="23">
        <f>0.0075+0.011</f>
        <v>1.8499999999999999E-2</v>
      </c>
      <c r="E74" s="15">
        <v>218</v>
      </c>
      <c r="F74" s="10" t="s">
        <v>83</v>
      </c>
      <c r="G74" s="10" t="s">
        <v>83</v>
      </c>
      <c r="H74" s="10" t="s">
        <v>83</v>
      </c>
      <c r="I74" s="10" t="s">
        <v>83</v>
      </c>
      <c r="J74" s="15">
        <v>242</v>
      </c>
      <c r="K74" s="15">
        <v>264</v>
      </c>
      <c r="L74" s="47" t="s">
        <v>28</v>
      </c>
    </row>
    <row r="75" spans="1:12" ht="105" customHeight="1" x14ac:dyDescent="0.25">
      <c r="A75" s="42" t="s">
        <v>49</v>
      </c>
      <c r="B75" s="21" t="s">
        <v>201</v>
      </c>
      <c r="C75" s="47" t="s">
        <v>6</v>
      </c>
      <c r="D75" s="23">
        <f>0.0051</f>
        <v>5.1000000000000004E-3</v>
      </c>
      <c r="E75" s="15">
        <v>1.4</v>
      </c>
      <c r="F75" s="10" t="s">
        <v>83</v>
      </c>
      <c r="G75" s="15">
        <v>1.6</v>
      </c>
      <c r="H75" s="10" t="s">
        <v>83</v>
      </c>
      <c r="I75" s="10" t="s">
        <v>137</v>
      </c>
      <c r="J75" s="15">
        <v>1.4</v>
      </c>
      <c r="K75" s="15">
        <v>1.4</v>
      </c>
      <c r="L75" s="47"/>
    </row>
    <row r="76" spans="1:12" ht="94.5" customHeight="1" x14ac:dyDescent="0.25">
      <c r="A76" s="50" t="s">
        <v>15</v>
      </c>
      <c r="B76" s="21" t="s">
        <v>202</v>
      </c>
      <c r="C76" s="47" t="s">
        <v>6</v>
      </c>
      <c r="D76" s="23">
        <v>2E-3</v>
      </c>
      <c r="E76" s="15">
        <v>100</v>
      </c>
      <c r="F76" s="10" t="s">
        <v>83</v>
      </c>
      <c r="G76" s="10" t="s">
        <v>83</v>
      </c>
      <c r="H76" s="10" t="s">
        <v>83</v>
      </c>
      <c r="I76" s="10" t="s">
        <v>83</v>
      </c>
      <c r="J76" s="15">
        <v>100</v>
      </c>
      <c r="K76" s="15">
        <v>100</v>
      </c>
      <c r="L76" s="15" t="s">
        <v>28</v>
      </c>
    </row>
    <row r="77" spans="1:12" ht="85.5" customHeight="1" x14ac:dyDescent="0.25">
      <c r="A77" s="50"/>
      <c r="B77" s="21" t="s">
        <v>203</v>
      </c>
      <c r="C77" s="47" t="s">
        <v>12</v>
      </c>
      <c r="D77" s="23">
        <v>9.5499999999999995E-3</v>
      </c>
      <c r="E77" s="47" t="s">
        <v>111</v>
      </c>
      <c r="F77" s="47">
        <v>3500</v>
      </c>
      <c r="G77" s="47">
        <v>0</v>
      </c>
      <c r="H77" s="47">
        <v>0</v>
      </c>
      <c r="I77" s="47">
        <v>16189</v>
      </c>
      <c r="J77" s="47" t="s">
        <v>111</v>
      </c>
      <c r="K77" s="47" t="s">
        <v>111</v>
      </c>
      <c r="L77" s="47"/>
    </row>
    <row r="78" spans="1:12" ht="84.75" customHeight="1" x14ac:dyDescent="0.25">
      <c r="A78" s="55" t="s">
        <v>50</v>
      </c>
      <c r="B78" s="21" t="s">
        <v>204</v>
      </c>
      <c r="C78" s="47" t="s">
        <v>12</v>
      </c>
      <c r="D78" s="23">
        <v>8.9999999999999993E-3</v>
      </c>
      <c r="E78" s="15">
        <v>3080</v>
      </c>
      <c r="F78" s="24">
        <v>0</v>
      </c>
      <c r="G78" s="24">
        <v>0</v>
      </c>
      <c r="H78" s="24">
        <v>0</v>
      </c>
      <c r="I78" s="24">
        <v>0</v>
      </c>
      <c r="J78" s="15">
        <v>3080</v>
      </c>
      <c r="K78" s="15">
        <v>3080</v>
      </c>
      <c r="L78" s="26" t="s">
        <v>28</v>
      </c>
    </row>
    <row r="79" spans="1:12" ht="48" customHeight="1" x14ac:dyDescent="0.25">
      <c r="A79" s="56"/>
      <c r="B79" s="42" t="s">
        <v>205</v>
      </c>
      <c r="C79" s="47" t="s">
        <v>6</v>
      </c>
      <c r="D79" s="23">
        <v>2.5000000000000001E-3</v>
      </c>
      <c r="E79" s="15">
        <v>90</v>
      </c>
      <c r="F79" s="10" t="s">
        <v>83</v>
      </c>
      <c r="G79" s="10" t="s">
        <v>83</v>
      </c>
      <c r="H79" s="10" t="s">
        <v>83</v>
      </c>
      <c r="I79" s="10" t="s">
        <v>83</v>
      </c>
      <c r="J79" s="15">
        <v>90</v>
      </c>
      <c r="K79" s="15">
        <v>90</v>
      </c>
      <c r="L79" s="47" t="s">
        <v>28</v>
      </c>
    </row>
    <row r="80" spans="1:12" ht="69.75" customHeight="1" x14ac:dyDescent="0.25">
      <c r="A80" s="42" t="s">
        <v>16</v>
      </c>
      <c r="B80" s="21" t="s">
        <v>206</v>
      </c>
      <c r="C80" s="47" t="s">
        <v>6</v>
      </c>
      <c r="D80" s="23">
        <f>0.0025/2</f>
        <v>1.25E-3</v>
      </c>
      <c r="E80" s="15">
        <v>100</v>
      </c>
      <c r="F80" s="10" t="s">
        <v>83</v>
      </c>
      <c r="G80" s="10" t="s">
        <v>83</v>
      </c>
      <c r="H80" s="10" t="s">
        <v>83</v>
      </c>
      <c r="I80" s="10" t="s">
        <v>83</v>
      </c>
      <c r="J80" s="15">
        <v>100</v>
      </c>
      <c r="K80" s="15">
        <v>100</v>
      </c>
      <c r="L80" s="47" t="s">
        <v>28</v>
      </c>
    </row>
    <row r="81" spans="1:12" ht="206.25" customHeight="1" x14ac:dyDescent="0.25">
      <c r="A81" s="42" t="s">
        <v>127</v>
      </c>
      <c r="B81" s="43" t="s">
        <v>207</v>
      </c>
      <c r="C81" s="47" t="s">
        <v>6</v>
      </c>
      <c r="D81" s="23">
        <v>4.2999999999999997E-2</v>
      </c>
      <c r="E81" s="15" t="s">
        <v>39</v>
      </c>
      <c r="F81" s="10" t="s">
        <v>83</v>
      </c>
      <c r="G81" s="10" t="s">
        <v>83</v>
      </c>
      <c r="H81" s="10" t="s">
        <v>83</v>
      </c>
      <c r="I81" s="10" t="s">
        <v>83</v>
      </c>
      <c r="J81" s="10" t="s">
        <v>102</v>
      </c>
      <c r="K81" s="10" t="s">
        <v>102</v>
      </c>
      <c r="L81" s="47" t="s">
        <v>28</v>
      </c>
    </row>
    <row r="82" spans="1:12" ht="288.75" customHeight="1" x14ac:dyDescent="0.25">
      <c r="A82" s="44" t="s">
        <v>106</v>
      </c>
      <c r="B82" s="30" t="s">
        <v>208</v>
      </c>
      <c r="C82" s="45" t="s">
        <v>6</v>
      </c>
      <c r="D82" s="35">
        <v>4.0000000000000001E-3</v>
      </c>
      <c r="E82" s="27">
        <v>99.8</v>
      </c>
      <c r="F82" s="16" t="s">
        <v>83</v>
      </c>
      <c r="G82" s="16" t="s">
        <v>83</v>
      </c>
      <c r="H82" s="16" t="s">
        <v>83</v>
      </c>
      <c r="I82" s="16" t="s">
        <v>83</v>
      </c>
      <c r="J82" s="15">
        <v>99.8</v>
      </c>
      <c r="K82" s="15">
        <v>99.9</v>
      </c>
      <c r="L82" s="45" t="s">
        <v>28</v>
      </c>
    </row>
    <row r="83" spans="1:12" ht="18" customHeight="1" x14ac:dyDescent="0.25">
      <c r="A83" s="51" t="s">
        <v>71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</row>
    <row r="84" spans="1:12" ht="18.75" customHeight="1" x14ac:dyDescent="0.25">
      <c r="A84" s="57" t="s">
        <v>84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</row>
    <row r="85" spans="1:12" ht="120" x14ac:dyDescent="0.25">
      <c r="A85" s="42" t="s">
        <v>131</v>
      </c>
      <c r="B85" s="21" t="s">
        <v>223</v>
      </c>
      <c r="C85" s="47" t="s">
        <v>114</v>
      </c>
      <c r="D85" s="23">
        <v>1E-4</v>
      </c>
      <c r="E85" s="15">
        <v>3</v>
      </c>
      <c r="F85" s="10" t="s">
        <v>83</v>
      </c>
      <c r="G85" s="10" t="s">
        <v>83</v>
      </c>
      <c r="H85" s="10" t="s">
        <v>83</v>
      </c>
      <c r="I85" s="10" t="s">
        <v>83</v>
      </c>
      <c r="J85" s="17">
        <v>4</v>
      </c>
      <c r="K85" s="40">
        <v>4</v>
      </c>
      <c r="L85" s="47" t="s">
        <v>28</v>
      </c>
    </row>
    <row r="86" spans="1:12" ht="15.75" customHeight="1" x14ac:dyDescent="0.25">
      <c r="A86" s="51" t="s">
        <v>76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spans="1:12" ht="14.25" customHeight="1" x14ac:dyDescent="0.25">
      <c r="A87" s="57" t="s">
        <v>77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</row>
    <row r="88" spans="1:12" ht="119.25" customHeight="1" x14ac:dyDescent="0.25">
      <c r="A88" s="50" t="s">
        <v>17</v>
      </c>
      <c r="B88" s="21" t="s">
        <v>209</v>
      </c>
      <c r="C88" s="47" t="s">
        <v>6</v>
      </c>
      <c r="D88" s="23">
        <v>8.5000000000000006E-3</v>
      </c>
      <c r="E88" s="47" t="s">
        <v>39</v>
      </c>
      <c r="F88" s="47" t="s">
        <v>39</v>
      </c>
      <c r="G88" s="47" t="s">
        <v>39</v>
      </c>
      <c r="H88" s="47" t="s">
        <v>39</v>
      </c>
      <c r="I88" s="47" t="s">
        <v>39</v>
      </c>
      <c r="J88" s="47" t="s">
        <v>102</v>
      </c>
      <c r="K88" s="47" t="s">
        <v>102</v>
      </c>
      <c r="L88" s="47"/>
    </row>
    <row r="89" spans="1:12" ht="88.5" customHeight="1" x14ac:dyDescent="0.25">
      <c r="A89" s="50"/>
      <c r="B89" s="21" t="s">
        <v>210</v>
      </c>
      <c r="C89" s="47" t="s">
        <v>18</v>
      </c>
      <c r="D89" s="23">
        <f>0.014</f>
        <v>1.4E-2</v>
      </c>
      <c r="E89" s="15">
        <v>60.7</v>
      </c>
      <c r="F89" s="10" t="s">
        <v>83</v>
      </c>
      <c r="G89" s="10" t="s">
        <v>83</v>
      </c>
      <c r="H89" s="10" t="s">
        <v>83</v>
      </c>
      <c r="I89" s="10" t="s">
        <v>83</v>
      </c>
      <c r="J89" s="17">
        <v>60.9</v>
      </c>
      <c r="K89" s="17">
        <v>61.1</v>
      </c>
      <c r="L89" s="47" t="s">
        <v>28</v>
      </c>
    </row>
    <row r="90" spans="1:12" ht="64.5" customHeight="1" x14ac:dyDescent="0.25">
      <c r="A90" s="50"/>
      <c r="B90" s="21" t="s">
        <v>211</v>
      </c>
      <c r="C90" s="47" t="s">
        <v>75</v>
      </c>
      <c r="D90" s="23">
        <v>8.5000000000000006E-3</v>
      </c>
      <c r="E90" s="47">
        <v>26.3</v>
      </c>
      <c r="F90" s="10" t="s">
        <v>83</v>
      </c>
      <c r="G90" s="10" t="s">
        <v>83</v>
      </c>
      <c r="H90" s="10" t="s">
        <v>83</v>
      </c>
      <c r="I90" s="10" t="s">
        <v>83</v>
      </c>
      <c r="J90" s="20">
        <v>26.3</v>
      </c>
      <c r="K90" s="20">
        <v>26.2</v>
      </c>
      <c r="L90" s="47" t="s">
        <v>28</v>
      </c>
    </row>
    <row r="91" spans="1:12" ht="71.25" customHeight="1" x14ac:dyDescent="0.25">
      <c r="A91" s="50" t="s">
        <v>51</v>
      </c>
      <c r="B91" s="21" t="s">
        <v>212</v>
      </c>
      <c r="C91" s="47" t="s">
        <v>6</v>
      </c>
      <c r="D91" s="23">
        <v>1.4E-2</v>
      </c>
      <c r="E91" s="47" t="s">
        <v>39</v>
      </c>
      <c r="F91" s="47" t="s">
        <v>39</v>
      </c>
      <c r="G91" s="47" t="s">
        <v>39</v>
      </c>
      <c r="H91" s="47" t="s">
        <v>39</v>
      </c>
      <c r="I91" s="47" t="s">
        <v>39</v>
      </c>
      <c r="J91" s="47" t="s">
        <v>102</v>
      </c>
      <c r="K91" s="47" t="s">
        <v>102</v>
      </c>
      <c r="L91" s="47"/>
    </row>
    <row r="92" spans="1:12" ht="74.25" customHeight="1" x14ac:dyDescent="0.25">
      <c r="A92" s="50"/>
      <c r="B92" s="21" t="s">
        <v>213</v>
      </c>
      <c r="C92" s="47" t="s">
        <v>6</v>
      </c>
      <c r="D92" s="23">
        <v>1.4E-2</v>
      </c>
      <c r="E92" s="47" t="s">
        <v>39</v>
      </c>
      <c r="F92" s="47" t="s">
        <v>39</v>
      </c>
      <c r="G92" s="47" t="s">
        <v>39</v>
      </c>
      <c r="H92" s="47" t="s">
        <v>39</v>
      </c>
      <c r="I92" s="47" t="s">
        <v>39</v>
      </c>
      <c r="J92" s="47" t="s">
        <v>102</v>
      </c>
      <c r="K92" s="47" t="s">
        <v>102</v>
      </c>
      <c r="L92" s="47"/>
    </row>
    <row r="93" spans="1:12" ht="44.25" customHeight="1" x14ac:dyDescent="0.25">
      <c r="A93" s="50"/>
      <c r="B93" s="21" t="s">
        <v>214</v>
      </c>
      <c r="C93" s="47" t="s">
        <v>9</v>
      </c>
      <c r="D93" s="23">
        <v>1.4E-2</v>
      </c>
      <c r="E93" s="15">
        <v>1.9</v>
      </c>
      <c r="F93" s="47">
        <v>1.9</v>
      </c>
      <c r="G93" s="47">
        <v>1.9</v>
      </c>
      <c r="H93" s="47">
        <v>1.9</v>
      </c>
      <c r="I93" s="47">
        <v>1.9</v>
      </c>
      <c r="J93" s="15">
        <v>1.9</v>
      </c>
      <c r="K93" s="15">
        <v>1.9</v>
      </c>
      <c r="L93" s="47"/>
    </row>
    <row r="94" spans="1:12" ht="68.25" customHeight="1" x14ac:dyDescent="0.25">
      <c r="A94" s="50"/>
      <c r="B94" s="21" t="s">
        <v>215</v>
      </c>
      <c r="C94" s="47" t="s">
        <v>74</v>
      </c>
      <c r="D94" s="23">
        <v>1.4E-2</v>
      </c>
      <c r="E94" s="18">
        <v>59</v>
      </c>
      <c r="F94" s="10" t="s">
        <v>83</v>
      </c>
      <c r="G94" s="10" t="s">
        <v>83</v>
      </c>
      <c r="H94" s="10" t="s">
        <v>83</v>
      </c>
      <c r="I94" s="10" t="s">
        <v>83</v>
      </c>
      <c r="J94" s="15">
        <v>56</v>
      </c>
      <c r="K94" s="15">
        <v>54</v>
      </c>
      <c r="L94" s="15" t="s">
        <v>28</v>
      </c>
    </row>
    <row r="95" spans="1:12" ht="126" customHeight="1" x14ac:dyDescent="0.25">
      <c r="A95" s="50"/>
      <c r="B95" s="21" t="s">
        <v>216</v>
      </c>
      <c r="C95" s="47" t="s">
        <v>6</v>
      </c>
      <c r="D95" s="23">
        <v>1.7000000000000001E-2</v>
      </c>
      <c r="E95" s="47">
        <v>91.7</v>
      </c>
      <c r="F95" s="10" t="s">
        <v>83</v>
      </c>
      <c r="G95" s="10" t="s">
        <v>83</v>
      </c>
      <c r="H95" s="10" t="s">
        <v>83</v>
      </c>
      <c r="I95" s="10" t="s">
        <v>83</v>
      </c>
      <c r="J95" s="47">
        <v>91.7</v>
      </c>
      <c r="K95" s="47">
        <v>91.7</v>
      </c>
      <c r="L95" s="47" t="s">
        <v>28</v>
      </c>
    </row>
    <row r="96" spans="1:12" ht="55.5" customHeight="1" x14ac:dyDescent="0.25">
      <c r="A96" s="50"/>
      <c r="B96" s="21" t="s">
        <v>217</v>
      </c>
      <c r="C96" s="47" t="s">
        <v>6</v>
      </c>
      <c r="D96" s="23">
        <v>1.4999999999999999E-2</v>
      </c>
      <c r="E96" s="47">
        <v>0.16</v>
      </c>
      <c r="F96" s="47">
        <v>0.16</v>
      </c>
      <c r="G96" s="47">
        <v>0.16</v>
      </c>
      <c r="H96" s="47">
        <v>0.16</v>
      </c>
      <c r="I96" s="47">
        <v>0.16</v>
      </c>
      <c r="J96" s="47">
        <v>0.16</v>
      </c>
      <c r="K96" s="47">
        <v>0.16</v>
      </c>
      <c r="L96" s="47"/>
    </row>
    <row r="97" spans="1:12" ht="109.5" customHeight="1" x14ac:dyDescent="0.25">
      <c r="A97" s="50"/>
      <c r="B97" s="21" t="s">
        <v>218</v>
      </c>
      <c r="C97" s="47" t="s">
        <v>78</v>
      </c>
      <c r="D97" s="23">
        <v>0.01</v>
      </c>
      <c r="E97" s="15">
        <v>21</v>
      </c>
      <c r="F97" s="10" t="s">
        <v>83</v>
      </c>
      <c r="G97" s="10" t="s">
        <v>83</v>
      </c>
      <c r="H97" s="10" t="s">
        <v>83</v>
      </c>
      <c r="I97" s="10" t="s">
        <v>83</v>
      </c>
      <c r="J97" s="15">
        <v>20.9</v>
      </c>
      <c r="K97" s="12">
        <v>20.85</v>
      </c>
      <c r="L97" s="47" t="s">
        <v>28</v>
      </c>
    </row>
    <row r="98" spans="1:12" ht="81" customHeight="1" x14ac:dyDescent="0.25">
      <c r="A98" s="50"/>
      <c r="B98" s="21" t="s">
        <v>219</v>
      </c>
      <c r="C98" s="47" t="s">
        <v>6</v>
      </c>
      <c r="D98" s="23">
        <v>8.5000000000000006E-3</v>
      </c>
      <c r="E98" s="47">
        <v>85.9</v>
      </c>
      <c r="F98" s="10" t="s">
        <v>83</v>
      </c>
      <c r="G98" s="10" t="s">
        <v>83</v>
      </c>
      <c r="H98" s="10" t="s">
        <v>83</v>
      </c>
      <c r="I98" s="10" t="s">
        <v>83</v>
      </c>
      <c r="J98" s="47">
        <v>85.9</v>
      </c>
      <c r="K98" s="47">
        <v>85.9</v>
      </c>
      <c r="L98" s="47" t="s">
        <v>28</v>
      </c>
    </row>
    <row r="99" spans="1:12" ht="17.25" customHeight="1" x14ac:dyDescent="0.25">
      <c r="A99" s="51" t="s">
        <v>85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1:12" ht="16.5" customHeight="1" x14ac:dyDescent="0.25">
      <c r="A100" s="57" t="s">
        <v>86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</row>
    <row r="101" spans="1:12" ht="18.75" customHeight="1" x14ac:dyDescent="0.25">
      <c r="A101" s="52" t="s">
        <v>52</v>
      </c>
      <c r="B101" s="52"/>
      <c r="C101" s="57"/>
      <c r="D101" s="57"/>
      <c r="E101" s="57"/>
      <c r="F101" s="57"/>
      <c r="G101" s="57"/>
      <c r="H101" s="57"/>
      <c r="I101" s="57"/>
      <c r="J101" s="57"/>
      <c r="K101" s="57"/>
      <c r="L101" s="57"/>
    </row>
    <row r="102" spans="1:12" ht="36.75" customHeight="1" x14ac:dyDescent="0.25">
      <c r="A102" s="50" t="s">
        <v>53</v>
      </c>
      <c r="B102" s="21" t="s">
        <v>220</v>
      </c>
      <c r="C102" s="28" t="s">
        <v>6</v>
      </c>
      <c r="D102" s="23">
        <v>3.0000000000000001E-3</v>
      </c>
      <c r="E102" s="10" t="s">
        <v>125</v>
      </c>
      <c r="F102" s="10" t="s">
        <v>83</v>
      </c>
      <c r="G102" s="10" t="s">
        <v>83</v>
      </c>
      <c r="H102" s="10" t="s">
        <v>83</v>
      </c>
      <c r="I102" s="10" t="s">
        <v>83</v>
      </c>
      <c r="J102" s="10" t="s">
        <v>105</v>
      </c>
      <c r="K102" s="10" t="s">
        <v>105</v>
      </c>
      <c r="L102" s="47" t="s">
        <v>28</v>
      </c>
    </row>
    <row r="103" spans="1:12" ht="225" customHeight="1" x14ac:dyDescent="0.25">
      <c r="A103" s="50"/>
      <c r="B103" s="42" t="s">
        <v>221</v>
      </c>
      <c r="C103" s="28" t="s">
        <v>6</v>
      </c>
      <c r="D103" s="23">
        <v>3.0000000000000001E-3</v>
      </c>
      <c r="E103" s="17" t="s">
        <v>39</v>
      </c>
      <c r="F103" s="10" t="s">
        <v>83</v>
      </c>
      <c r="G103" s="10" t="s">
        <v>83</v>
      </c>
      <c r="H103" s="10" t="s">
        <v>83</v>
      </c>
      <c r="I103" s="10" t="s">
        <v>83</v>
      </c>
      <c r="J103" s="17" t="s">
        <v>39</v>
      </c>
      <c r="K103" s="17" t="s">
        <v>39</v>
      </c>
      <c r="L103" s="47" t="s">
        <v>28</v>
      </c>
    </row>
    <row r="104" spans="1:12" ht="17.25" customHeight="1" x14ac:dyDescent="0.25">
      <c r="A104" s="51" t="s">
        <v>54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</row>
    <row r="105" spans="1:12" ht="18.75" customHeight="1" x14ac:dyDescent="0.25">
      <c r="A105" s="57" t="s">
        <v>79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</row>
    <row r="106" spans="1:12" ht="91.5" customHeight="1" x14ac:dyDescent="0.25">
      <c r="A106" s="42" t="s">
        <v>55</v>
      </c>
      <c r="B106" s="21" t="s">
        <v>222</v>
      </c>
      <c r="C106" s="47" t="s">
        <v>6</v>
      </c>
      <c r="D106" s="23">
        <v>5.0000000000000001E-3</v>
      </c>
      <c r="E106" s="12">
        <v>42.5</v>
      </c>
      <c r="F106" s="10" t="s">
        <v>83</v>
      </c>
      <c r="G106" s="10" t="s">
        <v>83</v>
      </c>
      <c r="H106" s="10" t="s">
        <v>83</v>
      </c>
      <c r="I106" s="10" t="s">
        <v>83</v>
      </c>
      <c r="J106" s="20">
        <v>60</v>
      </c>
      <c r="K106" s="41">
        <v>71</v>
      </c>
      <c r="L106" s="47" t="s">
        <v>28</v>
      </c>
    </row>
    <row r="107" spans="1:12" ht="15.75" customHeight="1" x14ac:dyDescent="0.25">
      <c r="A107" s="51" t="s">
        <v>19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</row>
    <row r="108" spans="1:12" ht="17.25" customHeight="1" x14ac:dyDescent="0.25">
      <c r="A108" s="57" t="s">
        <v>66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</row>
    <row r="109" spans="1:12" ht="165" x14ac:dyDescent="0.25">
      <c r="A109" s="50" t="s">
        <v>56</v>
      </c>
      <c r="B109" s="42" t="s">
        <v>224</v>
      </c>
      <c r="C109" s="47" t="s">
        <v>6</v>
      </c>
      <c r="D109" s="23">
        <v>3.125E-2</v>
      </c>
      <c r="E109" s="15">
        <v>88.3</v>
      </c>
      <c r="F109" s="10" t="s">
        <v>83</v>
      </c>
      <c r="G109" s="10" t="s">
        <v>83</v>
      </c>
      <c r="H109" s="10" t="s">
        <v>83</v>
      </c>
      <c r="I109" s="10" t="s">
        <v>83</v>
      </c>
      <c r="J109" s="17">
        <v>90</v>
      </c>
      <c r="K109" s="17">
        <v>92.7</v>
      </c>
      <c r="L109" s="47" t="s">
        <v>28</v>
      </c>
    </row>
    <row r="110" spans="1:12" ht="180" x14ac:dyDescent="0.25">
      <c r="A110" s="50"/>
      <c r="B110" s="42" t="s">
        <v>225</v>
      </c>
      <c r="C110" s="47" t="s">
        <v>6</v>
      </c>
      <c r="D110" s="23">
        <v>3.125E-2</v>
      </c>
      <c r="E110" s="15">
        <v>82.2</v>
      </c>
      <c r="F110" s="10" t="s">
        <v>83</v>
      </c>
      <c r="G110" s="10" t="s">
        <v>83</v>
      </c>
      <c r="H110" s="10" t="s">
        <v>83</v>
      </c>
      <c r="I110" s="10" t="s">
        <v>83</v>
      </c>
      <c r="J110" s="17">
        <v>86</v>
      </c>
      <c r="K110" s="17">
        <v>90.2</v>
      </c>
      <c r="L110" s="47" t="s">
        <v>28</v>
      </c>
    </row>
    <row r="111" spans="1:12" ht="110.25" customHeight="1" x14ac:dyDescent="0.25">
      <c r="A111" s="50"/>
      <c r="B111" s="42" t="s">
        <v>226</v>
      </c>
      <c r="C111" s="47" t="s">
        <v>6</v>
      </c>
      <c r="D111" s="23">
        <v>8.9999999999999993E-3</v>
      </c>
      <c r="E111" s="15">
        <v>100</v>
      </c>
      <c r="F111" s="10" t="s">
        <v>83</v>
      </c>
      <c r="G111" s="10" t="s">
        <v>83</v>
      </c>
      <c r="H111" s="10" t="s">
        <v>83</v>
      </c>
      <c r="I111" s="10" t="s">
        <v>83</v>
      </c>
      <c r="J111" s="17">
        <v>100</v>
      </c>
      <c r="K111" s="17">
        <v>100</v>
      </c>
      <c r="L111" s="47" t="s">
        <v>28</v>
      </c>
    </row>
    <row r="112" spans="1:12" ht="62.25" customHeight="1" x14ac:dyDescent="0.25">
      <c r="A112" s="50"/>
      <c r="B112" s="42" t="s">
        <v>227</v>
      </c>
      <c r="C112" s="47" t="s">
        <v>20</v>
      </c>
      <c r="D112" s="23">
        <f>0.006+0.001</f>
        <v>7.0000000000000001E-3</v>
      </c>
      <c r="E112" s="25">
        <v>1365</v>
      </c>
      <c r="F112" s="10" t="s">
        <v>83</v>
      </c>
      <c r="G112" s="10" t="s">
        <v>83</v>
      </c>
      <c r="H112" s="10" t="s">
        <v>83</v>
      </c>
      <c r="I112" s="10" t="s">
        <v>83</v>
      </c>
      <c r="J112" s="20">
        <v>1365</v>
      </c>
      <c r="K112" s="20">
        <v>1165</v>
      </c>
      <c r="L112" s="47" t="s">
        <v>28</v>
      </c>
    </row>
    <row r="113" spans="1:12" ht="105" x14ac:dyDescent="0.25">
      <c r="A113" s="61" t="s">
        <v>57</v>
      </c>
      <c r="B113" s="21" t="s">
        <v>228</v>
      </c>
      <c r="C113" s="47" t="s">
        <v>21</v>
      </c>
      <c r="D113" s="23">
        <v>5.0000000000000001E-3</v>
      </c>
      <c r="E113" s="47">
        <v>4570</v>
      </c>
      <c r="F113" s="10" t="s">
        <v>83</v>
      </c>
      <c r="G113" s="10" t="s">
        <v>83</v>
      </c>
      <c r="H113" s="10" t="s">
        <v>83</v>
      </c>
      <c r="I113" s="10" t="s">
        <v>83</v>
      </c>
      <c r="J113" s="20">
        <v>4570</v>
      </c>
      <c r="K113" s="20">
        <v>4570</v>
      </c>
      <c r="L113" s="47" t="s">
        <v>28</v>
      </c>
    </row>
    <row r="114" spans="1:12" ht="56.25" customHeight="1" x14ac:dyDescent="0.25">
      <c r="A114" s="62"/>
      <c r="B114" s="42" t="s">
        <v>229</v>
      </c>
      <c r="C114" s="47" t="s">
        <v>21</v>
      </c>
      <c r="D114" s="23">
        <v>5.0000000000000001E-3</v>
      </c>
      <c r="E114" s="47">
        <v>15000</v>
      </c>
      <c r="F114" s="10" t="s">
        <v>83</v>
      </c>
      <c r="G114" s="10" t="s">
        <v>83</v>
      </c>
      <c r="H114" s="10" t="s">
        <v>83</v>
      </c>
      <c r="I114" s="10" t="s">
        <v>83</v>
      </c>
      <c r="J114" s="20">
        <v>15000</v>
      </c>
      <c r="K114" s="20">
        <v>15000</v>
      </c>
      <c r="L114" s="47" t="s">
        <v>28</v>
      </c>
    </row>
    <row r="115" spans="1:12" ht="151.5" customHeight="1" x14ac:dyDescent="0.25">
      <c r="A115" s="62"/>
      <c r="B115" s="21" t="s">
        <v>230</v>
      </c>
      <c r="C115" s="47" t="s">
        <v>6</v>
      </c>
      <c r="D115" s="23">
        <v>1.2999999999999999E-3</v>
      </c>
      <c r="E115" s="15">
        <v>100</v>
      </c>
      <c r="F115" s="10" t="s">
        <v>83</v>
      </c>
      <c r="G115" s="10" t="s">
        <v>83</v>
      </c>
      <c r="H115" s="10" t="s">
        <v>83</v>
      </c>
      <c r="I115" s="10" t="s">
        <v>83</v>
      </c>
      <c r="J115" s="17">
        <v>100</v>
      </c>
      <c r="K115" s="17">
        <v>100</v>
      </c>
      <c r="L115" s="47" t="s">
        <v>28</v>
      </c>
    </row>
    <row r="116" spans="1:12" ht="84" customHeight="1" x14ac:dyDescent="0.25">
      <c r="A116" s="63"/>
      <c r="B116" s="21" t="s">
        <v>231</v>
      </c>
      <c r="C116" s="47" t="s">
        <v>6</v>
      </c>
      <c r="D116" s="23">
        <v>5.0000000000000001E-3</v>
      </c>
      <c r="E116" s="15">
        <v>24.4</v>
      </c>
      <c r="F116" s="10" t="s">
        <v>83</v>
      </c>
      <c r="G116" s="10" t="s">
        <v>83</v>
      </c>
      <c r="H116" s="10" t="s">
        <v>83</v>
      </c>
      <c r="I116" s="10" t="s">
        <v>83</v>
      </c>
      <c r="J116" s="17">
        <v>45</v>
      </c>
      <c r="K116" s="17">
        <v>65.2</v>
      </c>
      <c r="L116" s="47" t="s">
        <v>28</v>
      </c>
    </row>
    <row r="117" spans="1:12" ht="15" customHeight="1" x14ac:dyDescent="0.25">
      <c r="A117" s="66" t="s">
        <v>22</v>
      </c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8"/>
    </row>
    <row r="118" spans="1:12" ht="30" customHeight="1" x14ac:dyDescent="0.25">
      <c r="A118" s="69" t="s">
        <v>67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1"/>
    </row>
    <row r="119" spans="1:12" ht="45" x14ac:dyDescent="0.25">
      <c r="A119" s="77" t="s">
        <v>58</v>
      </c>
      <c r="B119" s="21" t="s">
        <v>232</v>
      </c>
      <c r="C119" s="47" t="s">
        <v>6</v>
      </c>
      <c r="D119" s="23">
        <f>0.016</f>
        <v>1.6E-2</v>
      </c>
      <c r="E119" s="15">
        <v>98.7</v>
      </c>
      <c r="F119" s="10" t="s">
        <v>83</v>
      </c>
      <c r="G119" s="10" t="s">
        <v>83</v>
      </c>
      <c r="H119" s="10" t="s">
        <v>83</v>
      </c>
      <c r="I119" s="10" t="s">
        <v>83</v>
      </c>
      <c r="J119" s="15">
        <v>99</v>
      </c>
      <c r="K119" s="17">
        <v>99.5</v>
      </c>
      <c r="L119" s="15" t="s">
        <v>28</v>
      </c>
    </row>
    <row r="120" spans="1:12" ht="107.25" customHeight="1" x14ac:dyDescent="0.25">
      <c r="A120" s="78"/>
      <c r="B120" s="21" t="s">
        <v>233</v>
      </c>
      <c r="C120" s="47" t="s">
        <v>6</v>
      </c>
      <c r="D120" s="23">
        <v>8.9999999999999993E-3</v>
      </c>
      <c r="E120" s="15">
        <v>100</v>
      </c>
      <c r="F120" s="10" t="s">
        <v>83</v>
      </c>
      <c r="G120" s="10" t="s">
        <v>83</v>
      </c>
      <c r="H120" s="10" t="s">
        <v>83</v>
      </c>
      <c r="I120" s="10" t="s">
        <v>83</v>
      </c>
      <c r="J120" s="15">
        <v>100</v>
      </c>
      <c r="K120" s="17">
        <v>100</v>
      </c>
      <c r="L120" s="15" t="s">
        <v>28</v>
      </c>
    </row>
    <row r="121" spans="1:12" ht="111.75" customHeight="1" x14ac:dyDescent="0.25">
      <c r="A121" s="78"/>
      <c r="B121" s="21" t="s">
        <v>234</v>
      </c>
      <c r="C121" s="47" t="s">
        <v>6</v>
      </c>
      <c r="D121" s="23">
        <v>6.0000000000000001E-3</v>
      </c>
      <c r="E121" s="15">
        <v>100</v>
      </c>
      <c r="F121" s="15" t="str">
        <f>F119</f>
        <v>-</v>
      </c>
      <c r="G121" s="15" t="str">
        <f>G119</f>
        <v>-</v>
      </c>
      <c r="H121" s="15" t="str">
        <f>H119</f>
        <v>-</v>
      </c>
      <c r="I121" s="15" t="str">
        <f>I119</f>
        <v>-</v>
      </c>
      <c r="J121" s="15">
        <v>100</v>
      </c>
      <c r="K121" s="17">
        <v>100</v>
      </c>
      <c r="L121" s="15" t="s">
        <v>28</v>
      </c>
    </row>
    <row r="122" spans="1:12" ht="60" customHeight="1" x14ac:dyDescent="0.25">
      <c r="A122" s="79"/>
      <c r="B122" s="21" t="s">
        <v>235</v>
      </c>
      <c r="C122" s="47" t="s">
        <v>6</v>
      </c>
      <c r="D122" s="23">
        <v>1.6E-2</v>
      </c>
      <c r="E122" s="15">
        <v>1</v>
      </c>
      <c r="F122" s="15" t="s">
        <v>83</v>
      </c>
      <c r="G122" s="15" t="s">
        <v>83</v>
      </c>
      <c r="H122" s="15" t="s">
        <v>83</v>
      </c>
      <c r="I122" s="15" t="s">
        <v>83</v>
      </c>
      <c r="J122" s="15">
        <v>1</v>
      </c>
      <c r="K122" s="15">
        <v>1</v>
      </c>
      <c r="L122" s="15" t="s">
        <v>28</v>
      </c>
    </row>
    <row r="123" spans="1:12" ht="17.25" customHeight="1" x14ac:dyDescent="0.25">
      <c r="A123" s="66" t="s">
        <v>80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8"/>
    </row>
    <row r="124" spans="1:12" ht="30" customHeight="1" x14ac:dyDescent="0.25">
      <c r="A124" s="69" t="s">
        <v>81</v>
      </c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1"/>
    </row>
    <row r="125" spans="1:12" ht="58.5" customHeight="1" x14ac:dyDescent="0.25">
      <c r="A125" s="50" t="s">
        <v>59</v>
      </c>
      <c r="B125" s="31" t="s">
        <v>236</v>
      </c>
      <c r="C125" s="47" t="s">
        <v>6</v>
      </c>
      <c r="D125" s="23">
        <v>5.0000000000000001E-3</v>
      </c>
      <c r="E125" s="15">
        <v>100</v>
      </c>
      <c r="F125" s="10" t="s">
        <v>83</v>
      </c>
      <c r="G125" s="10" t="s">
        <v>83</v>
      </c>
      <c r="H125" s="10" t="s">
        <v>83</v>
      </c>
      <c r="I125" s="10" t="s">
        <v>83</v>
      </c>
      <c r="J125" s="15">
        <v>100</v>
      </c>
      <c r="K125" s="15">
        <v>100</v>
      </c>
      <c r="L125" s="47" t="s">
        <v>28</v>
      </c>
    </row>
    <row r="126" spans="1:12" ht="161.25" customHeight="1" x14ac:dyDescent="0.25">
      <c r="A126" s="50"/>
      <c r="B126" s="31" t="s">
        <v>237</v>
      </c>
      <c r="C126" s="47" t="s">
        <v>6</v>
      </c>
      <c r="D126" s="23">
        <v>5.0000000000000001E-3</v>
      </c>
      <c r="E126" s="15">
        <v>100</v>
      </c>
      <c r="F126" s="10" t="s">
        <v>83</v>
      </c>
      <c r="G126" s="10" t="s">
        <v>83</v>
      </c>
      <c r="H126" s="10" t="s">
        <v>83</v>
      </c>
      <c r="I126" s="10" t="s">
        <v>83</v>
      </c>
      <c r="J126" s="15">
        <v>100</v>
      </c>
      <c r="K126" s="15">
        <v>100</v>
      </c>
      <c r="L126" s="47" t="s">
        <v>28</v>
      </c>
    </row>
    <row r="127" spans="1:12" ht="18" customHeight="1" x14ac:dyDescent="0.25">
      <c r="A127" s="66" t="s">
        <v>87</v>
      </c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8"/>
    </row>
    <row r="128" spans="1:12" ht="15.75" customHeight="1" x14ac:dyDescent="0.25">
      <c r="A128" s="69" t="s">
        <v>68</v>
      </c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1"/>
    </row>
    <row r="129" spans="1:13" ht="72.75" customHeight="1" x14ac:dyDescent="0.25">
      <c r="A129" s="55" t="s">
        <v>60</v>
      </c>
      <c r="B129" s="42" t="s">
        <v>238</v>
      </c>
      <c r="C129" s="47" t="s">
        <v>61</v>
      </c>
      <c r="D129" s="23"/>
      <c r="E129" s="20">
        <v>34</v>
      </c>
      <c r="F129" s="10" t="s">
        <v>83</v>
      </c>
      <c r="G129" s="10" t="s">
        <v>83</v>
      </c>
      <c r="H129" s="10" t="s">
        <v>83</v>
      </c>
      <c r="I129" s="10" t="s">
        <v>83</v>
      </c>
      <c r="J129" s="47">
        <v>40</v>
      </c>
      <c r="K129" s="20">
        <v>40</v>
      </c>
      <c r="L129" s="47" t="s">
        <v>28</v>
      </c>
    </row>
    <row r="130" spans="1:13" ht="38.25" customHeight="1" x14ac:dyDescent="0.25">
      <c r="A130" s="64"/>
      <c r="B130" s="42" t="s">
        <v>115</v>
      </c>
      <c r="C130" s="47" t="s">
        <v>61</v>
      </c>
      <c r="D130" s="23">
        <v>1.44E-2</v>
      </c>
      <c r="E130" s="47">
        <v>34</v>
      </c>
      <c r="F130" s="10" t="s">
        <v>83</v>
      </c>
      <c r="G130" s="10" t="s">
        <v>83</v>
      </c>
      <c r="H130" s="10" t="s">
        <v>83</v>
      </c>
      <c r="I130" s="10" t="s">
        <v>83</v>
      </c>
      <c r="J130" s="47">
        <v>40</v>
      </c>
      <c r="K130" s="20">
        <v>37</v>
      </c>
      <c r="L130" s="47" t="s">
        <v>28</v>
      </c>
    </row>
    <row r="131" spans="1:13" ht="37.5" customHeight="1" x14ac:dyDescent="0.25">
      <c r="A131" s="64"/>
      <c r="B131" s="42" t="s">
        <v>62</v>
      </c>
      <c r="C131" s="47" t="s">
        <v>61</v>
      </c>
      <c r="D131" s="23"/>
      <c r="E131" s="47">
        <v>0</v>
      </c>
      <c r="F131" s="10" t="s">
        <v>83</v>
      </c>
      <c r="G131" s="10" t="s">
        <v>83</v>
      </c>
      <c r="H131" s="10" t="s">
        <v>83</v>
      </c>
      <c r="I131" s="10" t="s">
        <v>83</v>
      </c>
      <c r="J131" s="47">
        <v>0</v>
      </c>
      <c r="K131" s="20">
        <v>3</v>
      </c>
      <c r="L131" s="47" t="s">
        <v>28</v>
      </c>
    </row>
    <row r="132" spans="1:13" ht="90" x14ac:dyDescent="0.25">
      <c r="A132" s="64"/>
      <c r="B132" s="42" t="s">
        <v>123</v>
      </c>
      <c r="C132" s="47" t="s">
        <v>61</v>
      </c>
      <c r="D132" s="23">
        <v>8.9999999999999993E-3</v>
      </c>
      <c r="E132" s="47">
        <v>30</v>
      </c>
      <c r="F132" s="10" t="s">
        <v>83</v>
      </c>
      <c r="G132" s="10" t="s">
        <v>83</v>
      </c>
      <c r="H132" s="10" t="s">
        <v>83</v>
      </c>
      <c r="I132" s="10" t="s">
        <v>83</v>
      </c>
      <c r="J132" s="47">
        <v>9</v>
      </c>
      <c r="K132" s="20">
        <v>6</v>
      </c>
      <c r="L132" s="47" t="s">
        <v>28</v>
      </c>
    </row>
    <row r="133" spans="1:13" ht="127.5" customHeight="1" x14ac:dyDescent="0.25">
      <c r="A133" s="64"/>
      <c r="B133" s="42" t="s">
        <v>239</v>
      </c>
      <c r="C133" s="47" t="s">
        <v>6</v>
      </c>
      <c r="D133" s="23">
        <v>6.0999999999999999E-2</v>
      </c>
      <c r="E133" s="47">
        <v>61.6</v>
      </c>
      <c r="F133" s="10" t="s">
        <v>83</v>
      </c>
      <c r="G133" s="10" t="s">
        <v>83</v>
      </c>
      <c r="H133" s="10" t="s">
        <v>83</v>
      </c>
      <c r="I133" s="10" t="s">
        <v>83</v>
      </c>
      <c r="J133" s="15">
        <v>20.5</v>
      </c>
      <c r="K133" s="17">
        <v>22.3</v>
      </c>
      <c r="L133" s="47" t="s">
        <v>28</v>
      </c>
    </row>
    <row r="134" spans="1:13" ht="111.75" customHeight="1" x14ac:dyDescent="0.25">
      <c r="A134" s="64"/>
      <c r="B134" s="42" t="s">
        <v>240</v>
      </c>
      <c r="C134" s="47" t="s">
        <v>6</v>
      </c>
      <c r="D134" s="23">
        <v>0.01</v>
      </c>
      <c r="E134" s="47">
        <v>25.9</v>
      </c>
      <c r="F134" s="10" t="s">
        <v>83</v>
      </c>
      <c r="G134" s="10" t="s">
        <v>83</v>
      </c>
      <c r="H134" s="10" t="s">
        <v>83</v>
      </c>
      <c r="I134" s="10" t="s">
        <v>83</v>
      </c>
      <c r="J134" s="15">
        <v>20.5</v>
      </c>
      <c r="K134" s="20">
        <v>22.3</v>
      </c>
      <c r="L134" s="47" t="s">
        <v>28</v>
      </c>
    </row>
    <row r="135" spans="1:13" ht="97.5" customHeight="1" x14ac:dyDescent="0.25">
      <c r="A135" s="64"/>
      <c r="B135" s="11" t="s">
        <v>241</v>
      </c>
      <c r="C135" s="58" t="s">
        <v>99</v>
      </c>
      <c r="D135" s="32"/>
      <c r="E135" s="47"/>
      <c r="F135" s="10"/>
      <c r="G135" s="10"/>
      <c r="H135" s="10"/>
      <c r="I135" s="10"/>
      <c r="J135" s="47"/>
      <c r="K135" s="20"/>
      <c r="L135" s="61" t="s">
        <v>28</v>
      </c>
    </row>
    <row r="136" spans="1:13" ht="21" customHeight="1" x14ac:dyDescent="0.25">
      <c r="A136" s="64"/>
      <c r="B136" s="21" t="s">
        <v>96</v>
      </c>
      <c r="C136" s="59"/>
      <c r="D136" s="23">
        <v>6.4999999999999997E-4</v>
      </c>
      <c r="E136" s="17">
        <v>95</v>
      </c>
      <c r="F136" s="10" t="s">
        <v>83</v>
      </c>
      <c r="G136" s="10" t="s">
        <v>83</v>
      </c>
      <c r="H136" s="10" t="s">
        <v>83</v>
      </c>
      <c r="I136" s="10" t="s">
        <v>83</v>
      </c>
      <c r="J136" s="17">
        <v>94</v>
      </c>
      <c r="K136" s="17">
        <v>93</v>
      </c>
      <c r="L136" s="62"/>
    </row>
    <row r="137" spans="1:13" ht="17.25" customHeight="1" x14ac:dyDescent="0.25">
      <c r="A137" s="64"/>
      <c r="B137" s="21" t="s">
        <v>97</v>
      </c>
      <c r="C137" s="59"/>
      <c r="D137" s="23">
        <v>6.4999999999999997E-4</v>
      </c>
      <c r="E137" s="17">
        <v>95</v>
      </c>
      <c r="F137" s="10" t="s">
        <v>83</v>
      </c>
      <c r="G137" s="10" t="s">
        <v>83</v>
      </c>
      <c r="H137" s="10" t="s">
        <v>83</v>
      </c>
      <c r="I137" s="10" t="s">
        <v>83</v>
      </c>
      <c r="J137" s="17">
        <v>94</v>
      </c>
      <c r="K137" s="17">
        <v>93</v>
      </c>
      <c r="L137" s="62"/>
    </row>
    <row r="138" spans="1:13" ht="29.25" customHeight="1" x14ac:dyDescent="0.25">
      <c r="A138" s="64"/>
      <c r="B138" s="21" t="s">
        <v>98</v>
      </c>
      <c r="C138" s="60"/>
      <c r="D138" s="23">
        <v>6.4999999999999997E-4</v>
      </c>
      <c r="E138" s="17">
        <v>95</v>
      </c>
      <c r="F138" s="10" t="s">
        <v>83</v>
      </c>
      <c r="G138" s="10" t="s">
        <v>83</v>
      </c>
      <c r="H138" s="10" t="s">
        <v>83</v>
      </c>
      <c r="I138" s="10" t="s">
        <v>83</v>
      </c>
      <c r="J138" s="17">
        <v>94</v>
      </c>
      <c r="K138" s="17">
        <v>93</v>
      </c>
      <c r="L138" s="63"/>
    </row>
    <row r="139" spans="1:13" ht="46.5" customHeight="1" x14ac:dyDescent="0.25">
      <c r="A139" s="64"/>
      <c r="B139" s="21" t="s">
        <v>242</v>
      </c>
      <c r="C139" s="49" t="s">
        <v>112</v>
      </c>
      <c r="D139" s="23">
        <v>5.0000000000000001E-3</v>
      </c>
      <c r="E139" s="15">
        <v>5.2</v>
      </c>
      <c r="F139" s="10" t="s">
        <v>83</v>
      </c>
      <c r="G139" s="10" t="s">
        <v>83</v>
      </c>
      <c r="H139" s="10" t="s">
        <v>83</v>
      </c>
      <c r="I139" s="10" t="s">
        <v>83</v>
      </c>
      <c r="J139" s="15">
        <v>5.3</v>
      </c>
      <c r="K139" s="17">
        <v>5.4</v>
      </c>
      <c r="L139" s="46" t="s">
        <v>28</v>
      </c>
    </row>
    <row r="140" spans="1:13" ht="105" x14ac:dyDescent="0.25">
      <c r="A140" s="56"/>
      <c r="B140" s="11" t="s">
        <v>243</v>
      </c>
      <c r="C140" s="20" t="s">
        <v>6</v>
      </c>
      <c r="D140" s="14">
        <v>8.0000000000000002E-3</v>
      </c>
      <c r="E140" s="17">
        <v>48.7</v>
      </c>
      <c r="F140" s="10" t="s">
        <v>83</v>
      </c>
      <c r="G140" s="10" t="s">
        <v>83</v>
      </c>
      <c r="H140" s="10" t="s">
        <v>83</v>
      </c>
      <c r="I140" s="10" t="s">
        <v>83</v>
      </c>
      <c r="J140" s="17">
        <v>48.7</v>
      </c>
      <c r="K140" s="17">
        <v>51.9</v>
      </c>
      <c r="L140" s="47" t="s">
        <v>28</v>
      </c>
    </row>
    <row r="141" spans="1:13" ht="34.5" customHeight="1" x14ac:dyDescent="0.25">
      <c r="A141" s="57" t="s">
        <v>63</v>
      </c>
      <c r="B141" s="11" t="s">
        <v>244</v>
      </c>
      <c r="C141" s="47" t="s">
        <v>64</v>
      </c>
      <c r="D141" s="23">
        <v>3.0000000000000001E-3</v>
      </c>
      <c r="E141" s="15">
        <v>333</v>
      </c>
      <c r="F141" s="10" t="s">
        <v>83</v>
      </c>
      <c r="G141" s="10" t="s">
        <v>83</v>
      </c>
      <c r="H141" s="10" t="s">
        <v>83</v>
      </c>
      <c r="I141" s="10" t="s">
        <v>83</v>
      </c>
      <c r="J141" s="17">
        <v>333</v>
      </c>
      <c r="K141" s="17">
        <v>333</v>
      </c>
      <c r="L141" s="15" t="s">
        <v>28</v>
      </c>
    </row>
    <row r="142" spans="1:13" ht="30.75" customHeight="1" x14ac:dyDescent="0.25">
      <c r="A142" s="57"/>
      <c r="B142" s="11" t="s">
        <v>245</v>
      </c>
      <c r="C142" s="47" t="s">
        <v>64</v>
      </c>
      <c r="D142" s="23">
        <v>3.0000000000000001E-3</v>
      </c>
      <c r="E142" s="47">
        <v>11.5</v>
      </c>
      <c r="F142" s="10" t="s">
        <v>83</v>
      </c>
      <c r="G142" s="10" t="s">
        <v>83</v>
      </c>
      <c r="H142" s="10" t="s">
        <v>83</v>
      </c>
      <c r="I142" s="10" t="s">
        <v>83</v>
      </c>
      <c r="J142" s="20">
        <v>11.5</v>
      </c>
      <c r="K142" s="20">
        <v>11.5</v>
      </c>
      <c r="L142" s="47" t="s">
        <v>28</v>
      </c>
    </row>
    <row r="143" spans="1:13" ht="32.25" customHeight="1" x14ac:dyDescent="0.25">
      <c r="A143" s="57"/>
      <c r="B143" s="11" t="s">
        <v>246</v>
      </c>
      <c r="C143" s="47" t="s">
        <v>6</v>
      </c>
      <c r="D143" s="23">
        <v>3.0000000000000001E-3</v>
      </c>
      <c r="E143" s="15">
        <v>64</v>
      </c>
      <c r="F143" s="10" t="s">
        <v>83</v>
      </c>
      <c r="G143" s="10" t="s">
        <v>83</v>
      </c>
      <c r="H143" s="10" t="s">
        <v>83</v>
      </c>
      <c r="I143" s="10" t="s">
        <v>83</v>
      </c>
      <c r="J143" s="17">
        <v>64</v>
      </c>
      <c r="K143" s="17">
        <v>64</v>
      </c>
      <c r="L143" s="47" t="s">
        <v>28</v>
      </c>
    </row>
    <row r="144" spans="1:13" ht="85.5" customHeight="1" x14ac:dyDescent="0.25">
      <c r="A144" s="57"/>
      <c r="B144" s="11" t="s">
        <v>247</v>
      </c>
      <c r="C144" s="47" t="s">
        <v>6</v>
      </c>
      <c r="D144" s="23">
        <v>3.0000000000000001E-3</v>
      </c>
      <c r="E144" s="15">
        <v>44.5</v>
      </c>
      <c r="F144" s="10" t="s">
        <v>83</v>
      </c>
      <c r="G144" s="10" t="s">
        <v>83</v>
      </c>
      <c r="H144" s="10" t="s">
        <v>83</v>
      </c>
      <c r="I144" s="10" t="s">
        <v>83</v>
      </c>
      <c r="J144" s="20">
        <v>44.4</v>
      </c>
      <c r="K144" s="20">
        <v>44.3</v>
      </c>
      <c r="L144" s="47" t="s">
        <v>28</v>
      </c>
      <c r="M144" s="8" t="s">
        <v>89</v>
      </c>
    </row>
    <row r="145" spans="1:13" ht="20.25" customHeight="1" x14ac:dyDescent="0.25">
      <c r="A145" s="66" t="s">
        <v>90</v>
      </c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8"/>
    </row>
    <row r="146" spans="1:13" ht="25.5" customHeight="1" x14ac:dyDescent="0.25">
      <c r="A146" s="69" t="s">
        <v>129</v>
      </c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1"/>
    </row>
    <row r="147" spans="1:13" ht="96.75" customHeight="1" x14ac:dyDescent="0.25">
      <c r="A147" s="80" t="s">
        <v>130</v>
      </c>
      <c r="B147" s="43" t="s">
        <v>248</v>
      </c>
      <c r="C147" s="47" t="s">
        <v>95</v>
      </c>
      <c r="D147" s="23">
        <v>5.0000000000000001E-3</v>
      </c>
      <c r="E147" s="47">
        <v>24</v>
      </c>
      <c r="F147" s="10" t="s">
        <v>83</v>
      </c>
      <c r="G147" s="10" t="s">
        <v>83</v>
      </c>
      <c r="H147" s="10" t="s">
        <v>83</v>
      </c>
      <c r="I147" s="10" t="s">
        <v>83</v>
      </c>
      <c r="J147" s="47">
        <v>24</v>
      </c>
      <c r="K147" s="20">
        <v>24</v>
      </c>
      <c r="L147" s="47" t="s">
        <v>28</v>
      </c>
    </row>
    <row r="148" spans="1:13" ht="111" customHeight="1" x14ac:dyDescent="0.25">
      <c r="A148" s="81"/>
      <c r="B148" s="43" t="s">
        <v>249</v>
      </c>
      <c r="C148" s="47" t="s">
        <v>138</v>
      </c>
      <c r="D148" s="23">
        <v>5.0000000000000001E-3</v>
      </c>
      <c r="E148" s="47">
        <v>14</v>
      </c>
      <c r="F148" s="10" t="s">
        <v>83</v>
      </c>
      <c r="G148" s="10" t="s">
        <v>83</v>
      </c>
      <c r="H148" s="10" t="s">
        <v>83</v>
      </c>
      <c r="I148" s="10" t="s">
        <v>83</v>
      </c>
      <c r="J148" s="47">
        <v>14</v>
      </c>
      <c r="K148" s="20">
        <v>14</v>
      </c>
      <c r="L148" s="47" t="s">
        <v>28</v>
      </c>
    </row>
    <row r="149" spans="1:13" ht="82.5" customHeight="1" x14ac:dyDescent="0.25">
      <c r="A149" s="81"/>
      <c r="B149" s="43" t="s">
        <v>250</v>
      </c>
      <c r="C149" s="47" t="s">
        <v>251</v>
      </c>
      <c r="D149" s="14">
        <v>5.0000000000000001E-3</v>
      </c>
      <c r="E149" s="25" t="s">
        <v>252</v>
      </c>
      <c r="F149" s="10" t="s">
        <v>83</v>
      </c>
      <c r="G149" s="10" t="s">
        <v>83</v>
      </c>
      <c r="H149" s="10" t="s">
        <v>83</v>
      </c>
      <c r="I149" s="10" t="s">
        <v>83</v>
      </c>
      <c r="J149" s="25" t="s">
        <v>252</v>
      </c>
      <c r="K149" s="25" t="s">
        <v>252</v>
      </c>
      <c r="L149" s="47" t="s">
        <v>28</v>
      </c>
      <c r="M149" s="29"/>
    </row>
    <row r="150" spans="1:13" ht="95.25" customHeight="1" x14ac:dyDescent="0.25">
      <c r="A150" s="82"/>
      <c r="B150" s="21" t="s">
        <v>160</v>
      </c>
      <c r="C150" s="47" t="s">
        <v>20</v>
      </c>
      <c r="D150" s="23">
        <v>2E-3</v>
      </c>
      <c r="E150" s="25">
        <v>2170</v>
      </c>
      <c r="F150" s="10" t="s">
        <v>83</v>
      </c>
      <c r="G150" s="10" t="s">
        <v>83</v>
      </c>
      <c r="H150" s="10" t="s">
        <v>83</v>
      </c>
      <c r="I150" s="10" t="s">
        <v>83</v>
      </c>
      <c r="J150" s="20">
        <v>2170</v>
      </c>
      <c r="K150" s="20">
        <v>2170</v>
      </c>
      <c r="L150" s="25" t="s">
        <v>28</v>
      </c>
    </row>
    <row r="151" spans="1:13" ht="15" customHeight="1" x14ac:dyDescent="0.25">
      <c r="A151" s="66" t="s">
        <v>107</v>
      </c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8"/>
      <c r="M151" s="29"/>
    </row>
    <row r="152" spans="1:13" ht="33.75" customHeight="1" x14ac:dyDescent="0.25">
      <c r="A152" s="69" t="s">
        <v>108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1"/>
      <c r="M152" s="29"/>
    </row>
    <row r="153" spans="1:13" ht="90" x14ac:dyDescent="0.25">
      <c r="A153" s="55" t="s">
        <v>141</v>
      </c>
      <c r="B153" s="43" t="s">
        <v>161</v>
      </c>
      <c r="C153" s="47" t="s">
        <v>6</v>
      </c>
      <c r="D153" s="23"/>
      <c r="E153" s="17">
        <v>98.4</v>
      </c>
      <c r="F153" s="15" t="s">
        <v>83</v>
      </c>
      <c r="G153" s="15" t="s">
        <v>83</v>
      </c>
      <c r="H153" s="15" t="s">
        <v>83</v>
      </c>
      <c r="I153" s="15" t="s">
        <v>83</v>
      </c>
      <c r="J153" s="17">
        <v>98.4</v>
      </c>
      <c r="K153" s="17">
        <v>98.4</v>
      </c>
      <c r="L153" s="47" t="s">
        <v>28</v>
      </c>
      <c r="M153" s="29"/>
    </row>
    <row r="154" spans="1:13" ht="47.25" customHeight="1" x14ac:dyDescent="0.25">
      <c r="A154" s="64"/>
      <c r="B154" s="43" t="s">
        <v>162</v>
      </c>
      <c r="C154" s="47" t="s">
        <v>6</v>
      </c>
      <c r="D154" s="23">
        <v>2.5000000000000001E-3</v>
      </c>
      <c r="E154" s="17">
        <v>52.8</v>
      </c>
      <c r="F154" s="15" t="s">
        <v>83</v>
      </c>
      <c r="G154" s="15" t="s">
        <v>83</v>
      </c>
      <c r="H154" s="15" t="s">
        <v>83</v>
      </c>
      <c r="I154" s="15" t="s">
        <v>83</v>
      </c>
      <c r="J154" s="17">
        <v>53</v>
      </c>
      <c r="K154" s="17">
        <v>53.8</v>
      </c>
      <c r="L154" s="47" t="s">
        <v>28</v>
      </c>
      <c r="M154" s="29"/>
    </row>
    <row r="155" spans="1:13" ht="150" x14ac:dyDescent="0.25">
      <c r="A155" s="64"/>
      <c r="B155" s="43" t="s">
        <v>163</v>
      </c>
      <c r="C155" s="47" t="s">
        <v>6</v>
      </c>
      <c r="D155" s="23">
        <v>2.5000000000000001E-3</v>
      </c>
      <c r="E155" s="13">
        <v>40</v>
      </c>
      <c r="F155" s="15" t="s">
        <v>83</v>
      </c>
      <c r="G155" s="15" t="s">
        <v>83</v>
      </c>
      <c r="H155" s="15" t="s">
        <v>83</v>
      </c>
      <c r="I155" s="15" t="s">
        <v>83</v>
      </c>
      <c r="J155" s="13">
        <v>70</v>
      </c>
      <c r="K155" s="13">
        <v>90</v>
      </c>
      <c r="L155" s="47" t="s">
        <v>28</v>
      </c>
      <c r="M155" s="29"/>
    </row>
    <row r="156" spans="1:13" x14ac:dyDescent="0.25">
      <c r="A156" s="83" t="s">
        <v>139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29"/>
    </row>
    <row r="157" spans="1:13" ht="30" customHeight="1" x14ac:dyDescent="0.25">
      <c r="A157" s="50" t="s">
        <v>140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29"/>
    </row>
    <row r="158" spans="1:13" ht="324" customHeight="1" x14ac:dyDescent="0.25">
      <c r="A158" s="55" t="s">
        <v>142</v>
      </c>
      <c r="B158" s="42" t="s">
        <v>253</v>
      </c>
      <c r="C158" s="47" t="s">
        <v>114</v>
      </c>
      <c r="D158" s="14">
        <v>0.01</v>
      </c>
      <c r="E158" s="37">
        <v>586</v>
      </c>
      <c r="F158" s="15" t="s">
        <v>83</v>
      </c>
      <c r="G158" s="15" t="s">
        <v>83</v>
      </c>
      <c r="H158" s="15" t="s">
        <v>83</v>
      </c>
      <c r="I158" s="15" t="s">
        <v>83</v>
      </c>
      <c r="J158" s="37">
        <v>28</v>
      </c>
      <c r="K158" s="37">
        <v>7</v>
      </c>
      <c r="L158" s="47" t="s">
        <v>28</v>
      </c>
      <c r="M158" s="29"/>
    </row>
    <row r="159" spans="1:13" ht="158.25" customHeight="1" x14ac:dyDescent="0.25">
      <c r="A159" s="64"/>
      <c r="B159" s="42" t="s">
        <v>254</v>
      </c>
      <c r="C159" s="47" t="s">
        <v>114</v>
      </c>
      <c r="D159" s="14">
        <v>8.9999999999999998E-4</v>
      </c>
      <c r="E159" s="37">
        <v>86</v>
      </c>
      <c r="F159" s="15" t="s">
        <v>83</v>
      </c>
      <c r="G159" s="15" t="s">
        <v>83</v>
      </c>
      <c r="H159" s="15" t="s">
        <v>83</v>
      </c>
      <c r="I159" s="15" t="s">
        <v>83</v>
      </c>
      <c r="J159" s="37">
        <v>0</v>
      </c>
      <c r="K159" s="37">
        <v>0</v>
      </c>
      <c r="L159" s="47" t="s">
        <v>28</v>
      </c>
      <c r="M159" s="29"/>
    </row>
    <row r="160" spans="1:13" ht="82.5" customHeight="1" x14ac:dyDescent="0.25">
      <c r="A160" s="76" t="s">
        <v>126</v>
      </c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29"/>
    </row>
    <row r="161" spans="3:4" x14ac:dyDescent="0.25">
      <c r="D161" s="33"/>
    </row>
    <row r="162" spans="3:4" x14ac:dyDescent="0.25">
      <c r="C162" s="29"/>
      <c r="D162" s="33">
        <f>SUM(D15:D41,D44:D61,D64:D82,D85,D88:D98,D102:D103,D106,D109:D116,D119:D122,D125:D126,D129:D144,D147:D150,D153:D155,D158:D159)</f>
        <v>1.0000000000000002</v>
      </c>
    </row>
  </sheetData>
  <mergeCells count="73">
    <mergeCell ref="A151:L151"/>
    <mergeCell ref="A152:L152"/>
    <mergeCell ref="A160:L160"/>
    <mergeCell ref="A128:L128"/>
    <mergeCell ref="A118:L118"/>
    <mergeCell ref="A125:A126"/>
    <mergeCell ref="A146:L146"/>
    <mergeCell ref="A141:A144"/>
    <mergeCell ref="A119:A122"/>
    <mergeCell ref="A153:A155"/>
    <mergeCell ref="A145:L145"/>
    <mergeCell ref="A147:A150"/>
    <mergeCell ref="A156:L156"/>
    <mergeCell ref="A157:L157"/>
    <mergeCell ref="A158:A159"/>
    <mergeCell ref="A64:A65"/>
    <mergeCell ref="A62:L62"/>
    <mergeCell ref="A8:A10"/>
    <mergeCell ref="K9:K10"/>
    <mergeCell ref="A53:A58"/>
    <mergeCell ref="A43:L43"/>
    <mergeCell ref="L8:L10"/>
    <mergeCell ref="D8:D10"/>
    <mergeCell ref="A12:L13"/>
    <mergeCell ref="A14:L14"/>
    <mergeCell ref="A63:L63"/>
    <mergeCell ref="A59:A61"/>
    <mergeCell ref="A44:A50"/>
    <mergeCell ref="A5:K5"/>
    <mergeCell ref="A6:K6"/>
    <mergeCell ref="A36:A38"/>
    <mergeCell ref="C8:C10"/>
    <mergeCell ref="B8:B10"/>
    <mergeCell ref="A15:A16"/>
    <mergeCell ref="J9:J10"/>
    <mergeCell ref="G1:L2"/>
    <mergeCell ref="A127:L127"/>
    <mergeCell ref="A124:L124"/>
    <mergeCell ref="A123:L123"/>
    <mergeCell ref="A117:L117"/>
    <mergeCell ref="A17:A25"/>
    <mergeCell ref="A91:A98"/>
    <mergeCell ref="A104:L104"/>
    <mergeCell ref="E8:K8"/>
    <mergeCell ref="J4:L4"/>
    <mergeCell ref="F9:I9"/>
    <mergeCell ref="E9:E10"/>
    <mergeCell ref="A31:A33"/>
    <mergeCell ref="A27:A28"/>
    <mergeCell ref="A42:L42"/>
    <mergeCell ref="A51:A52"/>
    <mergeCell ref="A102:A103"/>
    <mergeCell ref="A100:L100"/>
    <mergeCell ref="C135:C138"/>
    <mergeCell ref="A107:L107"/>
    <mergeCell ref="L135:L138"/>
    <mergeCell ref="A109:A112"/>
    <mergeCell ref="A108:L108"/>
    <mergeCell ref="A105:L105"/>
    <mergeCell ref="A101:L101"/>
    <mergeCell ref="A113:A116"/>
    <mergeCell ref="A129:A140"/>
    <mergeCell ref="A71:A72"/>
    <mergeCell ref="A99:L99"/>
    <mergeCell ref="A67:A69"/>
    <mergeCell ref="A88:A90"/>
    <mergeCell ref="A83:L83"/>
    <mergeCell ref="A76:A77"/>
    <mergeCell ref="A78:A79"/>
    <mergeCell ref="A84:L84"/>
    <mergeCell ref="A86:L86"/>
    <mergeCell ref="A87:L87"/>
    <mergeCell ref="A73:A74"/>
  </mergeCells>
  <pageMargins left="0.31496062992125984" right="0.31496062992125984" top="0.35433070866141736" bottom="0.35433070866141736" header="0.31496062992125984" footer="0.31496062992125984"/>
  <pageSetup paperSize="9" scale="52" fitToHeight="0" orientation="portrait" r:id="rId1"/>
  <rowBreaks count="1" manualBreakCount="1">
    <brk id="1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K21" sqref="K21"/>
    </sheetView>
  </sheetViews>
  <sheetFormatPr defaultRowHeight="15" x14ac:dyDescent="0.25"/>
  <cols>
    <col min="1" max="2" width="13.7109375" bestFit="1" customWidth="1"/>
    <col min="3" max="3" width="15" customWidth="1"/>
    <col min="4" max="4" width="19.42578125" bestFit="1" customWidth="1"/>
    <col min="6" max="6" width="15.42578125" customWidth="1"/>
  </cols>
  <sheetData>
    <row r="1" spans="1:5" ht="18.75" x14ac:dyDescent="0.25">
      <c r="A1" s="1"/>
      <c r="B1" s="1"/>
      <c r="E1" s="3"/>
    </row>
    <row r="2" spans="1:5" ht="18.75" x14ac:dyDescent="0.25">
      <c r="A2" s="1"/>
      <c r="B2" s="1"/>
      <c r="E2" s="3"/>
    </row>
    <row r="3" spans="1:5" ht="18.75" x14ac:dyDescent="0.3">
      <c r="A3" s="2"/>
      <c r="B3" s="1"/>
      <c r="E3" s="3"/>
    </row>
    <row r="7" spans="1:5" ht="18.75" x14ac:dyDescent="0.25">
      <c r="A7" s="3"/>
      <c r="D7" s="4"/>
    </row>
    <row r="8" spans="1:5" ht="18.75" x14ac:dyDescent="0.25">
      <c r="A8" s="3"/>
      <c r="D8" s="4"/>
    </row>
    <row r="9" spans="1:5" ht="18.75" x14ac:dyDescent="0.25">
      <c r="A9" s="3"/>
      <c r="D9" s="4"/>
    </row>
    <row r="10" spans="1:5" ht="18.75" x14ac:dyDescent="0.25">
      <c r="A10" s="3"/>
      <c r="D10" s="4"/>
    </row>
    <row r="11" spans="1:5" ht="18.75" x14ac:dyDescent="0.25">
      <c r="A11" s="3"/>
      <c r="D11" s="4"/>
    </row>
    <row r="12" spans="1:5" ht="18.75" x14ac:dyDescent="0.25">
      <c r="A12" s="3"/>
      <c r="D12" s="4"/>
    </row>
    <row r="13" spans="1:5" ht="18.75" x14ac:dyDescent="0.25">
      <c r="A13" s="3"/>
      <c r="D13" s="4"/>
    </row>
    <row r="14" spans="1:5" ht="18.75" x14ac:dyDescent="0.25">
      <c r="A14" s="3"/>
      <c r="D14" s="4"/>
    </row>
    <row r="15" spans="1:5" x14ac:dyDescent="0.25">
      <c r="D15" s="5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kov_av</dc:creator>
  <cp:lastModifiedBy>Охотина Екатерина Александровна</cp:lastModifiedBy>
  <cp:lastPrinted>2020-03-12T12:02:03Z</cp:lastPrinted>
  <dcterms:created xsi:type="dcterms:W3CDTF">2014-08-26T08:05:58Z</dcterms:created>
  <dcterms:modified xsi:type="dcterms:W3CDTF">2021-06-08T08:11:22Z</dcterms:modified>
</cp:coreProperties>
</file>