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J:\Сперанская\ГП Развитие СПО\ГП на 2021-2023\Проект приказа\"/>
    </mc:Choice>
  </mc:AlternateContent>
  <bookViews>
    <workbookView xWindow="0" yWindow="0" windowWidth="28800" windowHeight="12300"/>
  </bookViews>
  <sheets>
    <sheet name="Перечень 2020-2022" sheetId="1" r:id="rId1"/>
    <sheet name="Табл 4_NEW" sheetId="2" r:id="rId2"/>
    <sheet name="сводные" sheetId="3" r:id="rId3"/>
    <sheet name="Табл 5_NEW" sheetId="4" r:id="rId4"/>
    <sheet name="СравнитТабл" sheetId="5" r:id="rId5"/>
  </sheets>
  <definedNames>
    <definedName name="_xlnm._FilterDatabase" localSheetId="0" hidden="1">'Перечень 2020-2022'!$A$10:$XEJ$377</definedName>
    <definedName name="_xlnm._FilterDatabase" localSheetId="4" hidden="1">СравнитТабл!$A$6:$XDS$46</definedName>
    <definedName name="Z_4FBDDA4C_9C50_46B5_80B9_2ABFA6B3F8C6_.wvu.FilterData" localSheetId="0" hidden="1">'Перечень 2020-2022'!$A$10:$XEJ$377</definedName>
    <definedName name="Z_4FBDDA4C_9C50_46B5_80B9_2ABFA6B3F8C6_.wvu.FilterData" localSheetId="4" hidden="1">СравнитТабл!$A$6:$XDS$46</definedName>
    <definedName name="Z_4FBDDA4C_9C50_46B5_80B9_2ABFA6B3F8C6_.wvu.PrintArea" localSheetId="0" hidden="1">'Перечень 2020-2022'!$A$2:$P$401</definedName>
    <definedName name="Z_4FBDDA4C_9C50_46B5_80B9_2ABFA6B3F8C6_.wvu.PrintArea" localSheetId="4" hidden="1">СравнитТабл!$A$1:$J$59</definedName>
    <definedName name="Z_4FBDDA4C_9C50_46B5_80B9_2ABFA6B3F8C6_.wvu.PrintTitles" localSheetId="0" hidden="1">'Перечень 2020-2022'!$7:$10</definedName>
    <definedName name="Z_4FBDDA4C_9C50_46B5_80B9_2ABFA6B3F8C6_.wvu.PrintTitles" localSheetId="4" hidden="1">СравнитТабл!$4:$6</definedName>
    <definedName name="Z_4FBDDA4C_9C50_46B5_80B9_2ABFA6B3F8C6_.wvu.Rows" localSheetId="0" hidden="1">'Перечень 2020-2022'!$53:$59,'Перечень 2020-2022'!$78:$79,'Перечень 2020-2022'!$125:$125,'Перечень 2020-2022'!$130:$136,'Перечень 2020-2022'!$141:$142,'Перечень 2020-2022'!$147:$176,'Перечень 2020-2022'!$254:$261,'Перечень 2020-2022'!$327:$335,'Перечень 2020-2022'!#REF!</definedName>
    <definedName name="Z_4FBDDA4C_9C50_46B5_80B9_2ABFA6B3F8C6_.wvu.Rows" localSheetId="2" hidden="1">сводные!$76:$77</definedName>
    <definedName name="Z_4FBDDA4C_9C50_46B5_80B9_2ABFA6B3F8C6_.wvu.Rows" localSheetId="4" hidden="1">СравнитТабл!$15:$15,СравнитТабл!#REF!,СравнитТабл!#REF!,СравнитТабл!#REF!,СравнитТабл!#REF!,СравнитТабл!#REF!,СравнитТабл!#REF!,СравнитТабл!$38:$38,СравнитТабл!#REF!</definedName>
    <definedName name="Z_4FBDDA4C_9C50_46B5_80B9_2ABFA6B3F8C6_.wvu.Rows" localSheetId="1" hidden="1">'Табл 4_NEW'!$10:$14</definedName>
    <definedName name="Z_7AB4C68F_1C22_48DA_9E01_F95B99710324_.wvu.FilterData" localSheetId="0" hidden="1">'Перечень 2020-2022'!$A$10:$XEJ$377</definedName>
    <definedName name="Z_7AB4C68F_1C22_48DA_9E01_F95B99710324_.wvu.FilterData" localSheetId="4" hidden="1">СравнитТабл!$A$6:$XDS$46</definedName>
    <definedName name="Z_7AB4C68F_1C22_48DA_9E01_F95B99710324_.wvu.PrintArea" localSheetId="0" hidden="1">'Перечень 2020-2022'!$A$2:$P$401</definedName>
    <definedName name="Z_7AB4C68F_1C22_48DA_9E01_F95B99710324_.wvu.PrintArea" localSheetId="4" hidden="1">СравнитТабл!$A$1:$J$59</definedName>
    <definedName name="Z_7AB4C68F_1C22_48DA_9E01_F95B99710324_.wvu.PrintTitles" localSheetId="0" hidden="1">'Перечень 2020-2022'!$7:$10</definedName>
    <definedName name="Z_7AB4C68F_1C22_48DA_9E01_F95B99710324_.wvu.PrintTitles" localSheetId="4" hidden="1">СравнитТабл!$4:$6</definedName>
    <definedName name="Z_7AB4C68F_1C22_48DA_9E01_F95B99710324_.wvu.Rows" localSheetId="2" hidden="1">сводные!$76:$77</definedName>
    <definedName name="Z_7AB4C68F_1C22_48DA_9E01_F95B99710324_.wvu.Rows" localSheetId="1" hidden="1">'Табл 4_NEW'!$10:$14</definedName>
    <definedName name="_xlnm.Print_Titles" localSheetId="0">'Перечень 2020-2022'!$7:$10</definedName>
    <definedName name="_xlnm.Print_Titles" localSheetId="4">СравнитТабл!$4:$6</definedName>
    <definedName name="_xlnm.Print_Titles" localSheetId="3">'Табл 5_NEW'!$9:$9</definedName>
    <definedName name="_xlnm.Print_Area" localSheetId="0">'Перечень 2020-2022'!$A$2:$P$401</definedName>
    <definedName name="_xlnm.Print_Area" localSheetId="4">СравнитТабл!$A$1:$J$59</definedName>
    <definedName name="_xlnm.Print_Area" localSheetId="3">'Табл 5_NEW'!$A$1:$G$288</definedName>
  </definedNames>
  <calcPr calcId="162913"/>
  <customWorkbookViews>
    <customWorkbookView name="Зайцева Дарья Михайловна - Личное представление" guid="{4FBDDA4C-9C50-46B5-80B9-2ABFA6B3F8C6}" mergeInterval="0" personalView="1" maximized="1" xWindow="-8" yWindow="-8" windowWidth="1936" windowHeight="1056" activeSheetId="3"/>
    <customWorkbookView name="Луткова Ольга Викторовна - Личное представление" guid="{7AB4C68F-1C22-48DA-9E01-F95B99710324}" mergeInterval="0" personalView="1" maximized="1" xWindow="-8" yWindow="-8" windowWidth="1616" windowHeight="876" activeSheetId="1"/>
  </customWorkbookViews>
</workbook>
</file>

<file path=xl/calcChain.xml><?xml version="1.0" encoding="utf-8"?>
<calcChain xmlns="http://schemas.openxmlformats.org/spreadsheetml/2006/main">
  <c r="AB283" i="1" l="1"/>
  <c r="L36" i="5" l="1"/>
  <c r="L17" i="5"/>
  <c r="L45" i="5"/>
  <c r="L49" i="5"/>
  <c r="L9" i="5"/>
  <c r="C234" i="4"/>
  <c r="C188" i="4" l="1"/>
  <c r="C187" i="4"/>
  <c r="C233" i="4"/>
  <c r="C254" i="4" l="1"/>
  <c r="C255" i="4" s="1"/>
  <c r="C75" i="4" l="1"/>
  <c r="AC40" i="1"/>
  <c r="C286" i="4"/>
  <c r="C287" i="4" s="1"/>
  <c r="C175" i="4" l="1"/>
  <c r="C176" i="4" s="1"/>
  <c r="C177" i="4" s="1"/>
  <c r="C193" i="4" l="1"/>
  <c r="C195" i="4" s="1"/>
  <c r="C49" i="5"/>
  <c r="L44" i="5"/>
  <c r="L43" i="5"/>
  <c r="L42" i="5"/>
  <c r="E47" i="5"/>
  <c r="I47" i="5"/>
  <c r="F47" i="5"/>
  <c r="C47" i="5"/>
  <c r="L37" i="5"/>
  <c r="L38" i="5"/>
  <c r="L35" i="5"/>
  <c r="L34" i="5"/>
  <c r="L33" i="5"/>
  <c r="L32" i="5"/>
  <c r="L31" i="5"/>
  <c r="L30" i="5"/>
  <c r="L29" i="5"/>
  <c r="L28" i="5"/>
  <c r="L27" i="5"/>
  <c r="L26" i="5"/>
  <c r="L25" i="5"/>
  <c r="L24" i="5"/>
  <c r="L23" i="5"/>
  <c r="L22" i="5"/>
  <c r="L21" i="5"/>
  <c r="L19" i="5"/>
  <c r="L18" i="5"/>
  <c r="J17" i="5"/>
  <c r="C17" i="5"/>
  <c r="L10" i="5"/>
  <c r="L11" i="5"/>
  <c r="L12" i="5"/>
  <c r="L13" i="5"/>
  <c r="L14" i="5"/>
  <c r="L15" i="5"/>
  <c r="L16" i="5"/>
  <c r="K36" i="5"/>
  <c r="H36" i="5"/>
  <c r="E38" i="5"/>
  <c r="E36" i="5"/>
  <c r="J36" i="5"/>
  <c r="I36" i="5"/>
  <c r="G36" i="5"/>
  <c r="F36" i="5"/>
  <c r="D36" i="5"/>
  <c r="C36" i="5"/>
  <c r="K35" i="5"/>
  <c r="H35" i="5"/>
  <c r="E35" i="5"/>
  <c r="D38" i="5" l="1"/>
  <c r="F38" i="5"/>
  <c r="G38" i="5"/>
  <c r="I38" i="5"/>
  <c r="J38" i="5"/>
  <c r="C38" i="5"/>
  <c r="K24" i="5"/>
  <c r="K25" i="5"/>
  <c r="H24" i="5"/>
  <c r="E24" i="5"/>
  <c r="B54" i="3" l="1"/>
  <c r="I54" i="3"/>
  <c r="I69" i="3"/>
  <c r="B70" i="3"/>
  <c r="B71" i="3"/>
  <c r="B29" i="3"/>
  <c r="B72" i="3"/>
  <c r="B73" i="3"/>
  <c r="B74" i="3"/>
  <c r="H371" i="1" l="1"/>
  <c r="E34" i="5"/>
  <c r="E33" i="5"/>
  <c r="E32" i="5"/>
  <c r="E31" i="5"/>
  <c r="E30" i="5"/>
  <c r="E29" i="5"/>
  <c r="E28" i="5"/>
  <c r="E27" i="5"/>
  <c r="E26" i="5"/>
  <c r="E25" i="5"/>
  <c r="E23" i="5"/>
  <c r="E22" i="5"/>
  <c r="E21" i="5"/>
  <c r="K34" i="5"/>
  <c r="K33" i="5"/>
  <c r="K32" i="5"/>
  <c r="K31" i="5"/>
  <c r="K30" i="5"/>
  <c r="K29" i="5"/>
  <c r="K28" i="5"/>
  <c r="K27" i="5"/>
  <c r="K26" i="5"/>
  <c r="K23" i="5"/>
  <c r="K22" i="5"/>
  <c r="K21" i="5"/>
  <c r="H34" i="5"/>
  <c r="H33" i="5"/>
  <c r="H32" i="5"/>
  <c r="H31" i="5"/>
  <c r="H30" i="5"/>
  <c r="H29" i="5"/>
  <c r="H28" i="5"/>
  <c r="H27" i="5"/>
  <c r="H26" i="5"/>
  <c r="H25" i="5"/>
  <c r="H23" i="5"/>
  <c r="H22" i="5"/>
  <c r="H21" i="5"/>
  <c r="K41" i="5"/>
  <c r="K40" i="5"/>
  <c r="H41" i="5"/>
  <c r="H40" i="5"/>
  <c r="E41" i="5"/>
  <c r="E40" i="5"/>
  <c r="L40" i="5" s="1"/>
  <c r="K16" i="5"/>
  <c r="K15" i="5"/>
  <c r="K14" i="5"/>
  <c r="K13" i="5"/>
  <c r="K12" i="5"/>
  <c r="K11" i="5"/>
  <c r="K10" i="5"/>
  <c r="K9" i="5"/>
  <c r="H16" i="5"/>
  <c r="H15" i="5"/>
  <c r="H14" i="5"/>
  <c r="H13" i="5"/>
  <c r="H12" i="5"/>
  <c r="H11" i="5"/>
  <c r="H10" i="5"/>
  <c r="H9" i="5"/>
  <c r="F17" i="5"/>
  <c r="G17" i="5"/>
  <c r="G45" i="5" s="1"/>
  <c r="I17" i="5"/>
  <c r="E10" i="5"/>
  <c r="E11" i="5"/>
  <c r="E12" i="5"/>
  <c r="E13" i="5"/>
  <c r="E14" i="5"/>
  <c r="E15" i="5"/>
  <c r="E16" i="5"/>
  <c r="E9" i="5"/>
  <c r="J45" i="5"/>
  <c r="G46" i="5"/>
  <c r="J46" i="5"/>
  <c r="G47" i="5"/>
  <c r="J47" i="5"/>
  <c r="G48" i="5"/>
  <c r="J48" i="5"/>
  <c r="D45" i="5"/>
  <c r="D17" i="5"/>
  <c r="E18" i="5"/>
  <c r="F18" i="5"/>
  <c r="G18" i="5"/>
  <c r="H18" i="5"/>
  <c r="I18" i="5"/>
  <c r="J18" i="5"/>
  <c r="C18" i="5"/>
  <c r="D18" i="5"/>
  <c r="D47" i="5"/>
  <c r="L47" i="5"/>
  <c r="C42" i="5"/>
  <c r="D48" i="5"/>
  <c r="L48" i="5"/>
  <c r="D46" i="5"/>
  <c r="L46" i="5"/>
  <c r="L41" i="5" l="1"/>
  <c r="K38" i="5"/>
  <c r="H38" i="5"/>
  <c r="K18" i="5"/>
  <c r="K17" i="5"/>
  <c r="H17" i="5"/>
  <c r="E17" i="5"/>
  <c r="D37" i="5"/>
  <c r="E37" i="5"/>
  <c r="E46" i="5" s="1"/>
  <c r="F37" i="5"/>
  <c r="F46" i="5" s="1"/>
  <c r="G37" i="5"/>
  <c r="H37" i="5"/>
  <c r="H46" i="5" s="1"/>
  <c r="I37" i="5"/>
  <c r="I46" i="5" s="1"/>
  <c r="J37" i="5"/>
  <c r="K37" i="5"/>
  <c r="K46" i="5" s="1"/>
  <c r="C37" i="5"/>
  <c r="C46" i="5" s="1"/>
  <c r="D19" i="5"/>
  <c r="E19" i="5"/>
  <c r="E48" i="5" s="1"/>
  <c r="F19" i="5"/>
  <c r="F48" i="5" s="1"/>
  <c r="G19" i="5"/>
  <c r="H19" i="5"/>
  <c r="H48" i="5" s="1"/>
  <c r="I19" i="5"/>
  <c r="I48" i="5" s="1"/>
  <c r="J19" i="5"/>
  <c r="K19" i="5"/>
  <c r="K48" i="5" s="1"/>
  <c r="C19" i="5"/>
  <c r="C48" i="5" s="1"/>
  <c r="C45" i="5"/>
  <c r="D42" i="5"/>
  <c r="D49" i="5" s="1"/>
  <c r="E42" i="5"/>
  <c r="F42" i="5"/>
  <c r="F45" i="5" s="1"/>
  <c r="G42" i="5"/>
  <c r="H42" i="5"/>
  <c r="I42" i="5"/>
  <c r="I45" i="5" s="1"/>
  <c r="J42" i="5"/>
  <c r="K42" i="5"/>
  <c r="D44" i="5"/>
  <c r="E44" i="5"/>
  <c r="F44" i="5"/>
  <c r="G44" i="5"/>
  <c r="H44" i="5"/>
  <c r="I44" i="5"/>
  <c r="J44" i="5"/>
  <c r="K44" i="5"/>
  <c r="C44" i="5"/>
  <c r="I49" i="5" l="1"/>
  <c r="K47" i="5"/>
  <c r="H47" i="5"/>
  <c r="E45" i="5"/>
  <c r="E49" i="5" s="1"/>
  <c r="F49" i="5"/>
  <c r="H45" i="5"/>
  <c r="K45" i="5"/>
  <c r="J49" i="5"/>
  <c r="G49" i="5"/>
  <c r="I209" i="1"/>
  <c r="H83" i="1"/>
  <c r="H77" i="1"/>
  <c r="K49" i="5" l="1"/>
  <c r="H49" i="5"/>
  <c r="H62" i="1"/>
  <c r="H66" i="1"/>
  <c r="N70" i="1" l="1"/>
  <c r="M70" i="1"/>
  <c r="L70" i="1"/>
  <c r="K70" i="1"/>
  <c r="J70" i="1"/>
  <c r="I70" i="1"/>
  <c r="C10" i="3" l="1"/>
  <c r="D10" i="3"/>
  <c r="E10" i="3"/>
  <c r="F10" i="3"/>
  <c r="G10" i="3"/>
  <c r="J10" i="3"/>
  <c r="K10" i="3"/>
  <c r="L10" i="3"/>
  <c r="C54" i="3"/>
  <c r="D54" i="3"/>
  <c r="E54" i="3"/>
  <c r="F54" i="3"/>
  <c r="G54" i="3"/>
  <c r="J54" i="3"/>
  <c r="K54" i="3"/>
  <c r="L54" i="3"/>
  <c r="H10" i="3"/>
  <c r="H11" i="3"/>
  <c r="H58" i="3" l="1"/>
  <c r="H25" i="3"/>
  <c r="I12" i="3" l="1"/>
  <c r="I71" i="3"/>
  <c r="I56" i="3"/>
  <c r="G26" i="3" l="1"/>
  <c r="B32" i="3" l="1"/>
  <c r="B33" i="3"/>
  <c r="B37" i="3"/>
  <c r="B38" i="3"/>
  <c r="D37" i="3"/>
  <c r="E37" i="3"/>
  <c r="F37" i="3"/>
  <c r="G37" i="3"/>
  <c r="H37" i="3"/>
  <c r="I37" i="3"/>
  <c r="J37" i="3"/>
  <c r="K37" i="3"/>
  <c r="L37" i="3"/>
  <c r="C37" i="3"/>
  <c r="D59" i="3"/>
  <c r="B59" i="3" s="1"/>
  <c r="E59" i="3"/>
  <c r="F59" i="3"/>
  <c r="G59" i="3"/>
  <c r="H59" i="3"/>
  <c r="I59" i="3"/>
  <c r="J59" i="3"/>
  <c r="K59" i="3"/>
  <c r="L59" i="3"/>
  <c r="C59" i="3"/>
  <c r="B60" i="3"/>
  <c r="D74" i="3"/>
  <c r="E74" i="3"/>
  <c r="F74" i="3"/>
  <c r="G74" i="3"/>
  <c r="H74" i="3"/>
  <c r="I74" i="3"/>
  <c r="J74" i="3"/>
  <c r="K74" i="3"/>
  <c r="L74" i="3"/>
  <c r="C74" i="3"/>
  <c r="D55" i="3"/>
  <c r="E55" i="3"/>
  <c r="F55" i="3"/>
  <c r="H55" i="3"/>
  <c r="I55" i="3"/>
  <c r="J55" i="3"/>
  <c r="K55" i="3"/>
  <c r="L55" i="3"/>
  <c r="C55" i="3"/>
  <c r="H54" i="3" l="1"/>
  <c r="I14" i="3"/>
  <c r="I10" i="3" s="1"/>
  <c r="B10" i="3" s="1"/>
  <c r="J14" i="3"/>
  <c r="K14" i="3"/>
  <c r="L14" i="3"/>
  <c r="J12" i="3"/>
  <c r="K12" i="3"/>
  <c r="L12" i="3"/>
  <c r="I11" i="3"/>
  <c r="J11" i="3"/>
  <c r="K11" i="3"/>
  <c r="L11" i="3"/>
  <c r="I73" i="3"/>
  <c r="I58" i="3"/>
  <c r="I32" i="3"/>
  <c r="P15" i="2"/>
  <c r="L15" i="2"/>
  <c r="M82" i="1" l="1"/>
  <c r="J115" i="1" l="1"/>
  <c r="K115" i="1"/>
  <c r="L115" i="1"/>
  <c r="M115" i="1"/>
  <c r="N115" i="1"/>
  <c r="I115" i="1"/>
  <c r="M183" i="1"/>
  <c r="N183" i="1"/>
  <c r="J183" i="1"/>
  <c r="K183" i="1"/>
  <c r="L183" i="1"/>
  <c r="I183" i="1"/>
  <c r="H183" i="1" s="1"/>
  <c r="K119" i="1"/>
  <c r="J119" i="1"/>
  <c r="L119" i="1"/>
  <c r="M119" i="1"/>
  <c r="N119" i="1"/>
  <c r="I119" i="1"/>
  <c r="L279" i="1"/>
  <c r="H119" i="1" l="1"/>
  <c r="H285" i="1"/>
  <c r="H284" i="1"/>
  <c r="N284" i="1"/>
  <c r="M284" i="1"/>
  <c r="H276" i="1"/>
  <c r="H275" i="1"/>
  <c r="H293" i="1"/>
  <c r="H312" i="1"/>
  <c r="H311" i="1"/>
  <c r="N303" i="1"/>
  <c r="M303" i="1"/>
  <c r="L303" i="1"/>
  <c r="K303" i="1"/>
  <c r="J303" i="1"/>
  <c r="I303" i="1"/>
  <c r="H303" i="1"/>
  <c r="H320" i="1"/>
  <c r="N319" i="1"/>
  <c r="N318" i="1" s="1"/>
  <c r="M319" i="1"/>
  <c r="M318" i="1" s="1"/>
  <c r="L319" i="1"/>
  <c r="K319" i="1"/>
  <c r="J319" i="1"/>
  <c r="I319" i="1"/>
  <c r="H319" i="1"/>
  <c r="H318" i="1" s="1"/>
  <c r="H353" i="1"/>
  <c r="H352" i="1"/>
  <c r="H250" i="1"/>
  <c r="L249" i="1"/>
  <c r="H249" i="1" s="1"/>
  <c r="H248" i="1"/>
  <c r="L221" i="1"/>
  <c r="H221" i="1" s="1"/>
  <c r="I112" i="1"/>
  <c r="J112" i="1"/>
  <c r="K112" i="1"/>
  <c r="L112" i="1"/>
  <c r="H112" i="1"/>
  <c r="H124" i="1"/>
  <c r="H107" i="1"/>
  <c r="H106" i="1"/>
  <c r="L78" i="1"/>
  <c r="L77" i="1" l="1"/>
  <c r="I77" i="1"/>
  <c r="J77" i="1"/>
  <c r="K77" i="1"/>
  <c r="M77" i="1"/>
  <c r="N77" i="1"/>
  <c r="I78" i="1"/>
  <c r="H48" i="1"/>
  <c r="H47" i="1"/>
  <c r="I36" i="1"/>
  <c r="H39" i="1"/>
  <c r="H38" i="1"/>
  <c r="H37" i="1"/>
  <c r="H29" i="1"/>
  <c r="H28" i="1"/>
  <c r="H27" i="1"/>
  <c r="H19" i="1"/>
  <c r="H18" i="1"/>
  <c r="H17" i="1"/>
  <c r="H16" i="1"/>
  <c r="H26" i="1" l="1"/>
  <c r="M36" i="1" l="1"/>
  <c r="H70" i="3" l="1"/>
  <c r="H26" i="3" l="1"/>
  <c r="E287" i="4" l="1"/>
  <c r="D255" i="4"/>
  <c r="E234" i="4"/>
  <c r="E195" i="4"/>
  <c r="C191" i="4"/>
  <c r="D188" i="4"/>
  <c r="C183" i="4"/>
  <c r="C180" i="4"/>
  <c r="E177" i="4"/>
  <c r="D173" i="4"/>
  <c r="C165" i="4"/>
  <c r="C162" i="4"/>
  <c r="C158" i="4"/>
  <c r="C157" i="4"/>
  <c r="C154" i="4"/>
  <c r="C153" i="4"/>
  <c r="C150" i="4"/>
  <c r="C146" i="4"/>
  <c r="C137" i="4"/>
  <c r="D77" i="4"/>
  <c r="C77" i="4"/>
  <c r="C70" i="4"/>
  <c r="E188" i="4" l="1"/>
  <c r="E77" i="4"/>
  <c r="C173" i="4"/>
  <c r="E173" i="4" s="1"/>
  <c r="E255" i="4"/>
  <c r="C69" i="3" l="1"/>
  <c r="D25" i="3"/>
  <c r="E25" i="3"/>
  <c r="F25" i="3"/>
  <c r="G25" i="3"/>
  <c r="J25" i="3"/>
  <c r="K25" i="3"/>
  <c r="L25" i="3"/>
  <c r="C25" i="3"/>
  <c r="B26" i="3" l="1"/>
  <c r="I82" i="1"/>
  <c r="H288" i="1"/>
  <c r="H270" i="1" s="1"/>
  <c r="K343" i="1"/>
  <c r="L343" i="1"/>
  <c r="M343" i="1"/>
  <c r="N343" i="1"/>
  <c r="I343" i="1"/>
  <c r="H362" i="1"/>
  <c r="K62" i="1"/>
  <c r="J209" i="1"/>
  <c r="K209" i="1"/>
  <c r="L209" i="1"/>
  <c r="H209" i="1"/>
  <c r="J343" i="1" l="1"/>
  <c r="H343" i="1" s="1"/>
  <c r="J274" i="1"/>
  <c r="J241" i="1" l="1"/>
  <c r="K241" i="1"/>
  <c r="L241" i="1"/>
  <c r="M241" i="1"/>
  <c r="N241" i="1"/>
  <c r="I241" i="1"/>
  <c r="J239" i="1"/>
  <c r="K239" i="1"/>
  <c r="L239" i="1"/>
  <c r="M239" i="1"/>
  <c r="N239" i="1"/>
  <c r="I239" i="1"/>
  <c r="I26" i="1"/>
  <c r="H241" i="1" l="1"/>
  <c r="J10" i="2"/>
  <c r="P16" i="2"/>
  <c r="N177" i="1" l="1"/>
  <c r="M177" i="1"/>
  <c r="H177" i="1"/>
  <c r="D70" i="3" l="1"/>
  <c r="E70" i="3"/>
  <c r="F70" i="3"/>
  <c r="G70" i="3"/>
  <c r="G55" i="3" s="1"/>
  <c r="I70" i="3"/>
  <c r="J70" i="3"/>
  <c r="K70" i="3"/>
  <c r="L70" i="3"/>
  <c r="C70" i="3"/>
  <c r="D11" i="3"/>
  <c r="E11" i="3"/>
  <c r="F11" i="3"/>
  <c r="G11" i="3"/>
  <c r="C11" i="3"/>
  <c r="D60" i="3"/>
  <c r="E60" i="3"/>
  <c r="F60" i="3"/>
  <c r="G60" i="3"/>
  <c r="H60" i="3"/>
  <c r="I60" i="3"/>
  <c r="J60" i="3"/>
  <c r="K60" i="3"/>
  <c r="L60" i="3"/>
  <c r="C60" i="3"/>
  <c r="H32" i="3"/>
  <c r="B55" i="3" l="1"/>
  <c r="L267" i="1" l="1"/>
  <c r="I83" i="1" l="1"/>
  <c r="I375" i="1" s="1"/>
  <c r="J83" i="1"/>
  <c r="J375" i="1" s="1"/>
  <c r="K83" i="1"/>
  <c r="K375" i="1" s="1"/>
  <c r="L83" i="1"/>
  <c r="L375" i="1" s="1"/>
  <c r="M83" i="1"/>
  <c r="M375" i="1" s="1"/>
  <c r="N83" i="1"/>
  <c r="N375" i="1" s="1"/>
  <c r="J36" i="1"/>
  <c r="K36" i="1"/>
  <c r="L36" i="1"/>
  <c r="N36" i="1"/>
  <c r="H43" i="1"/>
  <c r="H375" i="1" l="1"/>
  <c r="M247" i="1"/>
  <c r="N247" i="1"/>
  <c r="J82" i="1" l="1"/>
  <c r="H71" i="3" l="1"/>
  <c r="B30" i="3"/>
  <c r="H191" i="1" l="1"/>
  <c r="H42" i="1" l="1"/>
  <c r="H36" i="1" s="1"/>
  <c r="H12" i="3" l="1"/>
  <c r="L73" i="3"/>
  <c r="K73" i="3"/>
  <c r="K58" i="3" s="1"/>
  <c r="J73" i="3"/>
  <c r="J58" i="3" s="1"/>
  <c r="H73" i="3"/>
  <c r="G73" i="3"/>
  <c r="F73" i="3"/>
  <c r="E73" i="3"/>
  <c r="D73" i="3"/>
  <c r="C73" i="3"/>
  <c r="L72" i="3"/>
  <c r="K72" i="3"/>
  <c r="J72" i="3"/>
  <c r="I72" i="3"/>
  <c r="H72" i="3"/>
  <c r="H69" i="3" s="1"/>
  <c r="G72" i="3"/>
  <c r="F72" i="3"/>
  <c r="E72" i="3"/>
  <c r="D72" i="3"/>
  <c r="C72" i="3"/>
  <c r="L77" i="3"/>
  <c r="K77" i="3"/>
  <c r="F77" i="3"/>
  <c r="E77" i="3"/>
  <c r="D77" i="3"/>
  <c r="C77" i="3"/>
  <c r="G71" i="3"/>
  <c r="G69" i="3" s="1"/>
  <c r="F71" i="3"/>
  <c r="E71" i="3"/>
  <c r="D71" i="3"/>
  <c r="L63" i="3"/>
  <c r="K63" i="3"/>
  <c r="J63" i="3"/>
  <c r="I63" i="3"/>
  <c r="H63" i="3"/>
  <c r="G63" i="3"/>
  <c r="F63" i="3"/>
  <c r="E63" i="3"/>
  <c r="D63" i="3"/>
  <c r="C63" i="3"/>
  <c r="L62" i="3"/>
  <c r="K62" i="3"/>
  <c r="J62" i="3"/>
  <c r="I62" i="3"/>
  <c r="H62" i="3"/>
  <c r="G62" i="3"/>
  <c r="F62" i="3"/>
  <c r="E62" i="3"/>
  <c r="D62" i="3"/>
  <c r="C62" i="3"/>
  <c r="L61" i="3"/>
  <c r="K61" i="3"/>
  <c r="J61" i="3"/>
  <c r="I61" i="3"/>
  <c r="H61" i="3"/>
  <c r="H56" i="3" s="1"/>
  <c r="G61" i="3"/>
  <c r="F61" i="3"/>
  <c r="E61" i="3"/>
  <c r="D61" i="3"/>
  <c r="C61" i="3"/>
  <c r="B36" i="3"/>
  <c r="B35" i="3"/>
  <c r="B34" i="3"/>
  <c r="B28" i="3"/>
  <c r="G77" i="3"/>
  <c r="L27" i="3"/>
  <c r="L71" i="3" s="1"/>
  <c r="K27" i="3"/>
  <c r="K71" i="3" s="1"/>
  <c r="J71" i="3"/>
  <c r="I25" i="3"/>
  <c r="C27" i="3"/>
  <c r="C71" i="3" s="1"/>
  <c r="L15" i="3"/>
  <c r="K15" i="3"/>
  <c r="J15" i="3"/>
  <c r="I15" i="3"/>
  <c r="H15" i="3"/>
  <c r="G15" i="3"/>
  <c r="F15" i="3"/>
  <c r="E15" i="3"/>
  <c r="D15" i="3"/>
  <c r="C15" i="3"/>
  <c r="H14" i="3"/>
  <c r="G14" i="3"/>
  <c r="F14" i="3"/>
  <c r="E14" i="3"/>
  <c r="D14" i="3"/>
  <c r="C14" i="3"/>
  <c r="L13" i="3"/>
  <c r="K13" i="3"/>
  <c r="J13" i="3"/>
  <c r="I13" i="3"/>
  <c r="H13" i="3"/>
  <c r="G13" i="3"/>
  <c r="F13" i="3"/>
  <c r="E13" i="3"/>
  <c r="D13" i="3"/>
  <c r="C13" i="3"/>
  <c r="K69" i="3" l="1"/>
  <c r="D69" i="3"/>
  <c r="J69" i="3"/>
  <c r="E69" i="3"/>
  <c r="L69" i="3"/>
  <c r="B61" i="3"/>
  <c r="F69" i="3"/>
  <c r="C57" i="3"/>
  <c r="B57" i="3" s="1"/>
  <c r="C58" i="3"/>
  <c r="B13" i="3"/>
  <c r="J56" i="3"/>
  <c r="C12" i="3"/>
  <c r="B14" i="3"/>
  <c r="L58" i="3"/>
  <c r="B63" i="3"/>
  <c r="J77" i="3"/>
  <c r="I77" i="3"/>
  <c r="B15" i="3"/>
  <c r="B27" i="3"/>
  <c r="B62" i="3"/>
  <c r="C56" i="3"/>
  <c r="P10" i="2"/>
  <c r="M10" i="2"/>
  <c r="L10" i="2"/>
  <c r="K10" i="2"/>
  <c r="B69" i="3" l="1"/>
  <c r="B58" i="3"/>
  <c r="B11" i="3"/>
  <c r="B12" i="3"/>
  <c r="B56" i="3" l="1"/>
  <c r="I283" i="1"/>
  <c r="J283" i="1"/>
  <c r="K283" i="1"/>
  <c r="L283" i="1"/>
  <c r="M283" i="1"/>
  <c r="N283" i="1"/>
  <c r="I139" i="1" l="1"/>
  <c r="J139" i="1"/>
  <c r="K139" i="1"/>
  <c r="M139" i="1"/>
  <c r="N139" i="1"/>
  <c r="L139" i="1"/>
  <c r="H140" i="1" l="1"/>
  <c r="H139" i="1" s="1"/>
  <c r="M267" i="1" l="1"/>
  <c r="N267" i="1"/>
  <c r="I265" i="1"/>
  <c r="J265" i="1"/>
  <c r="K265" i="1"/>
  <c r="L265" i="1"/>
  <c r="M265" i="1"/>
  <c r="N265" i="1"/>
  <c r="I266" i="1"/>
  <c r="J266" i="1"/>
  <c r="K266" i="1"/>
  <c r="L266" i="1"/>
  <c r="N266" i="1"/>
  <c r="M266" i="1"/>
  <c r="I274" i="1"/>
  <c r="K274" i="1"/>
  <c r="L274" i="1"/>
  <c r="M274" i="1"/>
  <c r="N274" i="1"/>
  <c r="I301" i="1"/>
  <c r="J301" i="1"/>
  <c r="K301" i="1"/>
  <c r="L301" i="1"/>
  <c r="M301" i="1"/>
  <c r="N301" i="1"/>
  <c r="I302" i="1"/>
  <c r="J302" i="1"/>
  <c r="K302" i="1"/>
  <c r="L302" i="1"/>
  <c r="M302" i="1"/>
  <c r="N302" i="1"/>
  <c r="H302" i="1"/>
  <c r="L310" i="1"/>
  <c r="H301" i="1"/>
  <c r="I310" i="1"/>
  <c r="J310" i="1"/>
  <c r="K310" i="1"/>
  <c r="M310" i="1"/>
  <c r="M309" i="1" s="1"/>
  <c r="N310" i="1"/>
  <c r="N309" i="1" s="1"/>
  <c r="H300" i="1" l="1"/>
  <c r="H299" i="1" s="1"/>
  <c r="N300" i="1"/>
  <c r="N299" i="1" s="1"/>
  <c r="J300" i="1"/>
  <c r="M300" i="1"/>
  <c r="M299" i="1" s="1"/>
  <c r="I300" i="1"/>
  <c r="K300" i="1"/>
  <c r="L300" i="1"/>
  <c r="K267" i="1" l="1"/>
  <c r="J267" i="1"/>
  <c r="I267" i="1"/>
  <c r="H292" i="1" l="1"/>
  <c r="H291" i="1" s="1"/>
  <c r="H267" i="1"/>
  <c r="H265" i="1" l="1"/>
  <c r="I359" i="1"/>
  <c r="J359" i="1"/>
  <c r="K359" i="1"/>
  <c r="L359" i="1"/>
  <c r="M359" i="1"/>
  <c r="N359" i="1"/>
  <c r="I351" i="1"/>
  <c r="J351" i="1"/>
  <c r="K351" i="1"/>
  <c r="L351" i="1"/>
  <c r="M351" i="1"/>
  <c r="N351" i="1"/>
  <c r="L247" i="1"/>
  <c r="K247" i="1"/>
  <c r="J247" i="1"/>
  <c r="I247" i="1"/>
  <c r="I240" i="1"/>
  <c r="J240" i="1"/>
  <c r="K240" i="1"/>
  <c r="L240" i="1"/>
  <c r="M240" i="1"/>
  <c r="N240" i="1"/>
  <c r="I229" i="1"/>
  <c r="J229" i="1"/>
  <c r="K229" i="1"/>
  <c r="L229" i="1"/>
  <c r="M229" i="1"/>
  <c r="M228" i="1" s="1"/>
  <c r="N229" i="1"/>
  <c r="N228" i="1" s="1"/>
  <c r="I212" i="1"/>
  <c r="J212" i="1"/>
  <c r="K212" i="1"/>
  <c r="L212" i="1"/>
  <c r="M212" i="1"/>
  <c r="N212" i="1"/>
  <c r="I213" i="1"/>
  <c r="J213" i="1"/>
  <c r="K213" i="1"/>
  <c r="L213" i="1"/>
  <c r="M213" i="1"/>
  <c r="N213" i="1"/>
  <c r="I220" i="1"/>
  <c r="J220" i="1"/>
  <c r="K220" i="1"/>
  <c r="L220" i="1"/>
  <c r="M220" i="1"/>
  <c r="N220" i="1"/>
  <c r="J203" i="1"/>
  <c r="K203" i="1"/>
  <c r="L203" i="1"/>
  <c r="I187" i="1"/>
  <c r="J187" i="1"/>
  <c r="K187" i="1"/>
  <c r="I195" i="1"/>
  <c r="J195" i="1"/>
  <c r="K195" i="1"/>
  <c r="H188" i="1"/>
  <c r="K180" i="1"/>
  <c r="J180" i="1"/>
  <c r="K133" i="1"/>
  <c r="J133" i="1"/>
  <c r="I133" i="1"/>
  <c r="J116" i="1"/>
  <c r="K116" i="1"/>
  <c r="L116" i="1"/>
  <c r="M116" i="1"/>
  <c r="N116" i="1"/>
  <c r="I116" i="1"/>
  <c r="I123" i="1"/>
  <c r="K123" i="1"/>
  <c r="N62" i="1"/>
  <c r="M89" i="1"/>
  <c r="N89" i="1"/>
  <c r="M90" i="1"/>
  <c r="N90" i="1"/>
  <c r="M88" i="1"/>
  <c r="N88" i="1"/>
  <c r="L88" i="1"/>
  <c r="I105" i="1"/>
  <c r="J105" i="1"/>
  <c r="M105" i="1"/>
  <c r="N105" i="1"/>
  <c r="I46" i="1"/>
  <c r="J46" i="1"/>
  <c r="K46" i="1"/>
  <c r="L46" i="1"/>
  <c r="M46" i="1"/>
  <c r="N46" i="1"/>
  <c r="J26" i="1"/>
  <c r="K26" i="1"/>
  <c r="L26" i="1"/>
  <c r="M26" i="1"/>
  <c r="N26" i="1"/>
  <c r="I15" i="1"/>
  <c r="J15" i="1"/>
  <c r="K15" i="1"/>
  <c r="L15" i="1"/>
  <c r="M15" i="1"/>
  <c r="N15" i="1"/>
  <c r="M211" i="1" l="1"/>
  <c r="I211" i="1"/>
  <c r="N211" i="1"/>
  <c r="J211" i="1"/>
  <c r="L211" i="1"/>
  <c r="K211" i="1"/>
  <c r="J179" i="1"/>
  <c r="K179" i="1"/>
  <c r="J238" i="1"/>
  <c r="K238" i="1"/>
  <c r="M238" i="1"/>
  <c r="N238" i="1"/>
  <c r="I238" i="1"/>
  <c r="L238" i="1"/>
  <c r="H116" i="1"/>
  <c r="M87" i="1"/>
  <c r="N79" i="1"/>
  <c r="N87" i="1"/>
  <c r="M62" i="1"/>
  <c r="H46" i="1"/>
  <c r="H15" i="1"/>
  <c r="H77" i="3" l="1"/>
  <c r="M79" i="1"/>
  <c r="N362" i="1"/>
  <c r="M362" i="1"/>
  <c r="L362" i="1"/>
  <c r="K362" i="1"/>
  <c r="K358" i="1" s="1"/>
  <c r="J362" i="1"/>
  <c r="I362" i="1"/>
  <c r="N292" i="1"/>
  <c r="N291" i="1" s="1"/>
  <c r="M292" i="1"/>
  <c r="M291" i="1" s="1"/>
  <c r="L292" i="1"/>
  <c r="K292" i="1"/>
  <c r="J292" i="1"/>
  <c r="I292" i="1"/>
  <c r="J270" i="1"/>
  <c r="J338" i="1" s="1"/>
  <c r="I270" i="1"/>
  <c r="I338" i="1" s="1"/>
  <c r="H336" i="1"/>
  <c r="H366" i="1" s="1"/>
  <c r="H258" i="1"/>
  <c r="H257" i="1" s="1"/>
  <c r="H256" i="1" s="1"/>
  <c r="H255" i="1" s="1"/>
  <c r="N257" i="1"/>
  <c r="N256" i="1" s="1"/>
  <c r="N255" i="1" s="1"/>
  <c r="M257" i="1"/>
  <c r="M256" i="1" s="1"/>
  <c r="M255" i="1" s="1"/>
  <c r="L257" i="1"/>
  <c r="L256" i="1" s="1"/>
  <c r="K257" i="1"/>
  <c r="K256" i="1" s="1"/>
  <c r="J257" i="1"/>
  <c r="J256" i="1" s="1"/>
  <c r="I257" i="1"/>
  <c r="H239" i="1"/>
  <c r="N246" i="1"/>
  <c r="M246" i="1"/>
  <c r="H231" i="1"/>
  <c r="H230" i="1"/>
  <c r="H222" i="1"/>
  <c r="H213" i="1" s="1"/>
  <c r="N203" i="1"/>
  <c r="M203" i="1"/>
  <c r="M202" i="1" s="1"/>
  <c r="I203" i="1"/>
  <c r="H203" i="1"/>
  <c r="H202" i="1" s="1"/>
  <c r="N202" i="1"/>
  <c r="N195" i="1"/>
  <c r="N194" i="1" s="1"/>
  <c r="M195" i="1"/>
  <c r="M194" i="1" s="1"/>
  <c r="L195" i="1"/>
  <c r="H195" i="1"/>
  <c r="N187" i="1"/>
  <c r="N186" i="1" s="1"/>
  <c r="M187" i="1"/>
  <c r="M186" i="1" s="1"/>
  <c r="L187" i="1"/>
  <c r="H187" i="1"/>
  <c r="H186" i="1" s="1"/>
  <c r="N180" i="1"/>
  <c r="N326" i="1" s="1"/>
  <c r="N371" i="1" s="1"/>
  <c r="M180" i="1"/>
  <c r="M326" i="1" s="1"/>
  <c r="L180" i="1"/>
  <c r="I180" i="1"/>
  <c r="I179" i="1" s="1"/>
  <c r="H180" i="1"/>
  <c r="N172" i="1"/>
  <c r="M172" i="1"/>
  <c r="N165" i="1"/>
  <c r="M165" i="1"/>
  <c r="N158" i="1"/>
  <c r="M158" i="1"/>
  <c r="L150" i="1"/>
  <c r="L149" i="1" s="1"/>
  <c r="K150" i="1"/>
  <c r="J150" i="1"/>
  <c r="J149" i="1" s="1"/>
  <c r="J147" i="1" s="1"/>
  <c r="H147" i="1" s="1"/>
  <c r="N149" i="1"/>
  <c r="M149" i="1"/>
  <c r="I149" i="1"/>
  <c r="H133" i="1"/>
  <c r="H132" i="1" s="1"/>
  <c r="H131" i="1" s="1"/>
  <c r="N131" i="1"/>
  <c r="M131" i="1"/>
  <c r="L132" i="1"/>
  <c r="K132" i="1"/>
  <c r="J132" i="1"/>
  <c r="I132" i="1"/>
  <c r="J123" i="1"/>
  <c r="H125" i="1"/>
  <c r="K114" i="1"/>
  <c r="I114" i="1"/>
  <c r="H115" i="1"/>
  <c r="N104" i="1"/>
  <c r="M104" i="1"/>
  <c r="N97" i="1"/>
  <c r="N96" i="1" s="1"/>
  <c r="M97" i="1"/>
  <c r="M96" i="1" s="1"/>
  <c r="L97" i="1"/>
  <c r="K97" i="1"/>
  <c r="J97" i="1"/>
  <c r="I97" i="1"/>
  <c r="H97" i="1"/>
  <c r="H96" i="1" s="1"/>
  <c r="L90" i="1"/>
  <c r="K90" i="1"/>
  <c r="J90" i="1"/>
  <c r="I90" i="1"/>
  <c r="J89" i="1"/>
  <c r="I89" i="1"/>
  <c r="K88" i="1"/>
  <c r="J88" i="1"/>
  <c r="I88" i="1"/>
  <c r="L85" i="1"/>
  <c r="K85" i="1"/>
  <c r="J85" i="1"/>
  <c r="I85" i="1"/>
  <c r="H85" i="1"/>
  <c r="N82" i="1"/>
  <c r="L82" i="1"/>
  <c r="K82" i="1"/>
  <c r="N61" i="1"/>
  <c r="M61" i="1"/>
  <c r="N45" i="1"/>
  <c r="M45" i="1"/>
  <c r="N25" i="1"/>
  <c r="M25" i="1"/>
  <c r="N14" i="1"/>
  <c r="J326" i="1" l="1"/>
  <c r="I326" i="1"/>
  <c r="I368" i="1"/>
  <c r="M76" i="1"/>
  <c r="H82" i="1"/>
  <c r="N76" i="1"/>
  <c r="J368" i="1"/>
  <c r="M371" i="1"/>
  <c r="M365" i="1"/>
  <c r="H283" i="1"/>
  <c r="J264" i="1"/>
  <c r="I264" i="1"/>
  <c r="L179" i="1"/>
  <c r="L62" i="1"/>
  <c r="M179" i="1"/>
  <c r="M178" i="1" s="1"/>
  <c r="H179" i="1"/>
  <c r="H178" i="1" s="1"/>
  <c r="N365" i="1"/>
  <c r="N179" i="1"/>
  <c r="N178" i="1" s="1"/>
  <c r="I336" i="1"/>
  <c r="J336" i="1"/>
  <c r="N336" i="1"/>
  <c r="L336" i="1"/>
  <c r="M336" i="1"/>
  <c r="K336" i="1"/>
  <c r="L76" i="1"/>
  <c r="H351" i="1"/>
  <c r="H350" i="1" s="1"/>
  <c r="H359" i="1"/>
  <c r="H372" i="1"/>
  <c r="H247" i="1"/>
  <c r="H246" i="1" s="1"/>
  <c r="H240" i="1"/>
  <c r="H229" i="1"/>
  <c r="I87" i="1"/>
  <c r="M114" i="1"/>
  <c r="M123" i="1"/>
  <c r="N114" i="1"/>
  <c r="N123" i="1"/>
  <c r="J87" i="1"/>
  <c r="K76" i="1"/>
  <c r="K105" i="1"/>
  <c r="L105" i="1"/>
  <c r="K89" i="1"/>
  <c r="K87" i="1" s="1"/>
  <c r="H266" i="1"/>
  <c r="H264" i="1" s="1"/>
  <c r="H25" i="1"/>
  <c r="N282" i="1"/>
  <c r="N273" i="1"/>
  <c r="H310" i="1"/>
  <c r="H309" i="1" s="1"/>
  <c r="L89" i="1"/>
  <c r="L326" i="1" s="1"/>
  <c r="N270" i="1"/>
  <c r="N264" i="1" s="1"/>
  <c r="H45" i="1"/>
  <c r="M358" i="1"/>
  <c r="H88" i="1"/>
  <c r="M270" i="1"/>
  <c r="M264" i="1" s="1"/>
  <c r="L358" i="1"/>
  <c r="H150" i="1"/>
  <c r="H149" i="1" s="1"/>
  <c r="H148" i="1" s="1"/>
  <c r="K149" i="1"/>
  <c r="M282" i="1"/>
  <c r="L270" i="1"/>
  <c r="I358" i="1"/>
  <c r="M14" i="1"/>
  <c r="H90" i="1"/>
  <c r="M273" i="1"/>
  <c r="J358" i="1"/>
  <c r="N358" i="1"/>
  <c r="H274" i="1"/>
  <c r="K270" i="1"/>
  <c r="K326" i="1" l="1"/>
  <c r="H358" i="1"/>
  <c r="L365" i="1"/>
  <c r="J372" i="1"/>
  <c r="J366" i="1"/>
  <c r="K372" i="1"/>
  <c r="K366" i="1"/>
  <c r="N372" i="1"/>
  <c r="N366" i="1"/>
  <c r="M338" i="1"/>
  <c r="M368" i="1" s="1"/>
  <c r="M372" i="1"/>
  <c r="M377" i="1" s="1"/>
  <c r="M366" i="1"/>
  <c r="L372" i="1"/>
  <c r="L366" i="1"/>
  <c r="I372" i="1"/>
  <c r="I366" i="1"/>
  <c r="N338" i="1"/>
  <c r="N368" i="1" s="1"/>
  <c r="N364" i="1" s="1"/>
  <c r="K338" i="1"/>
  <c r="K368" i="1" s="1"/>
  <c r="L264" i="1"/>
  <c r="L338" i="1"/>
  <c r="L368" i="1" s="1"/>
  <c r="H76" i="1"/>
  <c r="K264" i="1"/>
  <c r="H238" i="1"/>
  <c r="H237" i="1" s="1"/>
  <c r="H263" i="1"/>
  <c r="K365" i="1"/>
  <c r="H273" i="1"/>
  <c r="H220" i="1"/>
  <c r="H219" i="1" s="1"/>
  <c r="H212" i="1"/>
  <c r="H211" i="1" s="1"/>
  <c r="J374" i="1"/>
  <c r="J114" i="1"/>
  <c r="L114" i="1"/>
  <c r="L123" i="1"/>
  <c r="J365" i="1"/>
  <c r="J364" i="1" s="1"/>
  <c r="J62" i="1"/>
  <c r="H89" i="1"/>
  <c r="L87" i="1"/>
  <c r="H105" i="1"/>
  <c r="H128" i="1"/>
  <c r="N237" i="1"/>
  <c r="M263" i="1"/>
  <c r="N263" i="1"/>
  <c r="M237" i="1"/>
  <c r="I325" i="1"/>
  <c r="H87" i="1" l="1"/>
  <c r="H326" i="1"/>
  <c r="M364" i="1"/>
  <c r="L364" i="1"/>
  <c r="N374" i="1"/>
  <c r="M374" i="1"/>
  <c r="M370" i="1" s="1"/>
  <c r="K364" i="1"/>
  <c r="K374" i="1"/>
  <c r="J79" i="1"/>
  <c r="J76" i="1"/>
  <c r="M325" i="1"/>
  <c r="J325" i="1"/>
  <c r="L374" i="1"/>
  <c r="H282" i="1"/>
  <c r="N325" i="1"/>
  <c r="H338" i="1"/>
  <c r="H123" i="1"/>
  <c r="H122" i="1" s="1"/>
  <c r="H61" i="1"/>
  <c r="I62" i="1"/>
  <c r="J371" i="1"/>
  <c r="J370" i="1" s="1"/>
  <c r="H104" i="1"/>
  <c r="K79" i="1"/>
  <c r="K325" i="1"/>
  <c r="H14" i="1"/>
  <c r="H377" i="1" l="1"/>
  <c r="H365" i="1"/>
  <c r="H374" i="1"/>
  <c r="H368" i="1"/>
  <c r="I76" i="1"/>
  <c r="I365" i="1"/>
  <c r="I364" i="1" s="1"/>
  <c r="N377" i="1"/>
  <c r="N370" i="1"/>
  <c r="H114" i="1"/>
  <c r="H113" i="1" s="1"/>
  <c r="I79" i="1"/>
  <c r="I371" i="1"/>
  <c r="I370" i="1" s="1"/>
  <c r="H210" i="1"/>
  <c r="K371" i="1"/>
  <c r="K370" i="1" s="1"/>
  <c r="L325" i="1"/>
  <c r="H364" i="1" l="1"/>
  <c r="H370" i="1"/>
  <c r="H325" i="1"/>
  <c r="L79" i="1"/>
  <c r="H35" i="1" l="1"/>
  <c r="L371" i="1"/>
  <c r="L370" i="1" s="1"/>
  <c r="H79" i="1" l="1"/>
  <c r="B25" i="3" l="1"/>
</calcChain>
</file>

<file path=xl/sharedStrings.xml><?xml version="1.0" encoding="utf-8"?>
<sst xmlns="http://schemas.openxmlformats.org/spreadsheetml/2006/main" count="1727" uniqueCount="463">
  <si>
    <t>Таблица № 3</t>
  </si>
  <si>
    <t>Подробный перечень планируемых к реализации мероприятий государственной программы Новосибирской области «Региональная программа развития среднего профессионального</t>
  </si>
  <si>
    <t>Наименование мероприятия</t>
  </si>
  <si>
    <t>Наименование показателя</t>
  </si>
  <si>
    <t xml:space="preserve">Код бюджетной </t>
  </si>
  <si>
    <t>Значение показателя на 2021 год</t>
  </si>
  <si>
    <t>Ответственный исполнитель</t>
  </si>
  <si>
    <t>Ожидаемый результат (краткое описание)</t>
  </si>
  <si>
    <t>классификации</t>
  </si>
  <si>
    <t>ГРБС</t>
  </si>
  <si>
    <t>РЗ</t>
  </si>
  <si>
    <t>ПР</t>
  </si>
  <si>
    <t>ЦСР</t>
  </si>
  <si>
    <t>ВР</t>
  </si>
  <si>
    <t>1 кв.</t>
  </si>
  <si>
    <t>2 кв.</t>
  </si>
  <si>
    <t>3 кв.</t>
  </si>
  <si>
    <t>4 кв.</t>
  </si>
  <si>
    <t>Цель: 1. обеспечение высокого качества образования в системе подведомственных Минобразования Новосибирской области профессиональных образовательных организаций в соответствии с перспективными задачами социально-экономического развития Новосибирской области</t>
  </si>
  <si>
    <t>Задача: 1.1. Обеспечение стабильного функционирования системы подведомственных Минобразования Новосибирской области профессиональных образовательных организаций</t>
  </si>
  <si>
    <t>Количество организаций</t>
  </si>
  <si>
    <t xml:space="preserve">Стоимость единицы </t>
  </si>
  <si>
    <t>х</t>
  </si>
  <si>
    <t>Сумма затрат, в том числе:</t>
  </si>
  <si>
    <t xml:space="preserve">областной бюджет </t>
  </si>
  <si>
    <t>136</t>
  </si>
  <si>
    <t>07</t>
  </si>
  <si>
    <t>06.0.07.01010</t>
  </si>
  <si>
    <t>06.0.07.00640</t>
  </si>
  <si>
    <t xml:space="preserve">федеральный бюджет </t>
  </si>
  <si>
    <t xml:space="preserve">местные бюджеты </t>
  </si>
  <si>
    <t xml:space="preserve">внебюджетные источники </t>
  </si>
  <si>
    <t>1.1.2. Предоставление мер социальной поддержки студентам и выпускникам из числа детей-сирот и детей, оставшихся без попечения родителей, в профессиональных образовательных организациях</t>
  </si>
  <si>
    <t>Количество человек</t>
  </si>
  <si>
    <t>Минобразования Новосибирской области, профессиональные образовательные организации</t>
  </si>
  <si>
    <t>04</t>
  </si>
  <si>
    <t>06.0.08.02019</t>
  </si>
  <si>
    <t>Поддержание в соответствии с требованиями санитарных норм и правил движимого и недвижимого имущества, развитие имущественного комплекса, в том числе проведение ремонтных работ, составление проектно-сметной документации, реализация мероприятий по энергосбережению, своевременное исполнение предписаний контрольных (надзорных) органов, проведение технических обследований зданий и сооружений, приобретение особо ценного движимого и недвижимого имущества, реконструкция существующих и строительство новых зданий, помещений, необходимых для осуществления образовательной деятельности</t>
  </si>
  <si>
    <t>612 622</t>
  </si>
  <si>
    <t>06.0.09.01020</t>
  </si>
  <si>
    <t>06.0.09.01010</t>
  </si>
  <si>
    <t>124</t>
  </si>
  <si>
    <t>06.0.09.03440</t>
  </si>
  <si>
    <t>1.1.4. Предоставление мер социальной поддержки отдельным категориям студентов в профессиональных образовательных организациях</t>
  </si>
  <si>
    <t>06.0.12.03349</t>
  </si>
  <si>
    <t>1.1.5. Организация и проведение профильных смен для студентов профессиональных образовательных организаций  в  каникулярный период</t>
  </si>
  <si>
    <t>Минобразования Новосибирской области, профессиональные образовательные организации, ГАУ ДПО НСО «НЦРПО», Центр культуры учащейся молодежи, организации</t>
  </si>
  <si>
    <t xml:space="preserve">Поддержка активистов студенческих отрядов и общественных объединений правоохранительной направленности, талантливой молодежи, обучающейся в профессиональных образовательных организациях Новосибирской области по очной форме обучения (до 250 человек ежегодно). Реализация мероприятия запланирована в 2022-2024 годах </t>
  </si>
  <si>
    <t>09</t>
  </si>
  <si>
    <t>06.0.00.00499</t>
  </si>
  <si>
    <t>Всего, в том числе:</t>
  </si>
  <si>
    <t>проверка</t>
  </si>
  <si>
    <t>Задача: 1.2. Модернизация системы подведомственных Минобразования Новосибирской области образовательных организаций в соответствии с перспективными задачами социально-экономического развития Новосибирской области</t>
  </si>
  <si>
    <t>1.2.1. Выплата стипендий Правительства Новосибирской области студентам профессиональных образовательных организаций Новосибирской области</t>
  </si>
  <si>
    <t>Количество стипендий</t>
  </si>
  <si>
    <t>Поддержка талантливой молодежи, обучающейся в профессиональных образовательных организациях Новосибирской области по очной форме обучения, 90 человек ежегодно.
Поддержка студентов профессиональных образовательных организаций, обучающихся по профессиям и специальностям среднего профессионального образования, соответствующим приоритетным направлениям модернизации и технологического развития экономики Новосибирской области, 700 человек ежегодно</t>
  </si>
  <si>
    <t>15,0 - 22,5</t>
  </si>
  <si>
    <t>1.2.1.1. Выплата стипендий Правительства Новосибирской области студентам профессиональных образовательных организаций Новосибирской области (победителям или призерам областных, всероссийских, международных конкурсов, олимпиад, соревнований)</t>
  </si>
  <si>
    <t>Поддержка талантливой молодежи, обучающейся в профессиональных образовательных организациях Новосибирской области по очной форме обучения, 90 человек ежегодно</t>
  </si>
  <si>
    <t xml:space="preserve"> 06.0.02.03329</t>
  </si>
  <si>
    <t>1.2.1.2. Выплата стипендий Правительства Новосибирской области для студентов профессиональных образовательных организаций Новосибирской области, обучающихся по профессиям и специальностям, соответствующим приоритетным направлениям модернизации и технологического развития экономики Новосибирской области</t>
  </si>
  <si>
    <t>Повышение мотивации студентов  к получению среднего профессионального образования по приоритетным рабочим профессиям и специальностям, 700 человек ежегодно</t>
  </si>
  <si>
    <t>06.0.02.00499</t>
  </si>
  <si>
    <t>1.2.2. Внедрение инновационных образовательных программ и проектов, создание совместно с работодателями новой инфраструктуры подготовки кадров</t>
  </si>
  <si>
    <t>Минобразования Новосибирской области, профессиональные образовательные организации,  организации</t>
  </si>
  <si>
    <t>Реализация образовательными организациями совместно с работодателями инновационных образовательных программ и проектов, способствующих повышению качества среднего профессионального образования и востребованности выпускников на рынке труда, модернизация материально-технической  базы образовательных организаций, внедрению новых ФГОС СПО</t>
  </si>
  <si>
    <t>06.0.01.00490</t>
  </si>
  <si>
    <t>06.0.01.R5330</t>
  </si>
  <si>
    <t>612</t>
  </si>
  <si>
    <t xml:space="preserve">1.2.2.2. Разработка и распространение в системе среднего профессионального образования новых образовательных технологий и форм организации образовательного процесса </t>
  </si>
  <si>
    <t>Минобразования Новосибирской области, ГБПОУ НСО «Новосибирский технический колледж им. А.И. Покрышкина»</t>
  </si>
  <si>
    <t>Обеспечение функционирования региональной площадки сетевого взаимодействия (Новосибирский технический колледж им. А.И. Покрышкина): обновление материально-технической базы, разработка и реализация программ повышения квалификации педагогических работников, разработка и апробация методических материалов, развитие дистанционных образовательных технологий</t>
  </si>
  <si>
    <t>1.2.3. Развитие системы независимой оценки качества образования</t>
  </si>
  <si>
    <t>06.0.03.00490</t>
  </si>
  <si>
    <t>244</t>
  </si>
  <si>
    <t>1.2.3.2. Развитие инфраструктуры общежитий профессиональных образовательных организаций. Обновление бытовой мебели и мягкого инвентаря в общежитиях профессиональных образовательных организаций.</t>
  </si>
  <si>
    <t>Количество общежитий</t>
  </si>
  <si>
    <t>Минтруд Новосибирской области, профессиональные образовательные организации, организации</t>
  </si>
  <si>
    <t xml:space="preserve">Создание безопасных, комфортных условий для студентов профессиональных образовательных организаций. </t>
  </si>
  <si>
    <t>097</t>
  </si>
  <si>
    <t>0709</t>
  </si>
  <si>
    <t>06.0.00.00490</t>
  </si>
  <si>
    <t>1.2.3.3. Обновление компьютерного парка и мультимедийного оборудования, обеспечение доступа к сети Интернет в профессиональных образовательных организациях (в том числе базовые площадки, филиалы)</t>
  </si>
  <si>
    <t>Количество комплектов оборудования</t>
  </si>
  <si>
    <t>Оснащение образовательного процесса компьютерной техникой, мультимедийным оборудованием, обеспечение доступа к сети Интернет. Повышение качества образовательного процесса (не менее 20 профессиональных образовательных организаций ежегодно, начиная с 2016 года).</t>
  </si>
  <si>
    <t xml:space="preserve">          -     </t>
  </si>
  <si>
    <t xml:space="preserve">           -     </t>
  </si>
  <si>
    <t xml:space="preserve">         -     </t>
  </si>
  <si>
    <t xml:space="preserve">        -     </t>
  </si>
  <si>
    <t>06.1.0049</t>
  </si>
  <si>
    <t xml:space="preserve">1.2.3.4. Внедрение системы комплексной автоматизации в профессиональных образовательных организациях (в том числе создание технических условий) </t>
  </si>
  <si>
    <t>Минтруд Новосибирской области, профессиональные образовательные организации</t>
  </si>
  <si>
    <t>Внедрение системы комплексной автоматизации за 2016-2017 годы в деятельность не менее 30 профессиональных образовательных организаций, что позволит значительно сократить управленческие издержки, автоматизировать приемную комиссию, учебный и воспитательный процесс, подготовку аналитической отчетности, обеспечить интеграцию с другими, уже внедренными в учреждении, системами.</t>
  </si>
  <si>
    <t>1.2.3.5. Разработка дистанционных образовательных ресурсов (обучающих программ) в профессиональных образовательных организациях.</t>
  </si>
  <si>
    <t>Количество обучающих программ</t>
  </si>
  <si>
    <t>Начиная с 2016 года, создание не менее 3 дистанционных образовательных ресурсов (обучающих программ) для повышения качества и доступности образования.</t>
  </si>
  <si>
    <t>1.2.4. Повышение уровня профессиональной компетенции работников профессиональных образовательных организаций, организаций дополнительного профессионального образования, Центра культуры учащейся молодежи</t>
  </si>
  <si>
    <t xml:space="preserve">350 </t>
  </si>
  <si>
    <t>1.2.4.2. Организация выплаты ежегодной премии «Почетный работник профессионального образования Новосибирской области»</t>
  </si>
  <si>
    <t>Ежегодное поощрение 5 педагогических работников образовательных организаций Новосибирской области</t>
  </si>
  <si>
    <t>1.2.4.3. Поощрение победителя ежегодного областного конкурса «Мастер года»</t>
  </si>
  <si>
    <t>Ежегодное поощрение лучшего мастера производственного обучения профессиональных образовательных организаций</t>
  </si>
  <si>
    <t>1.2.5. Обеспечение доступности среднего профессионального образования для лиц с ограниченными возможностями здоровья</t>
  </si>
  <si>
    <t>06.0.05.00490</t>
  </si>
  <si>
    <t>1.2.5.1. Обеспечение физической доступности (расширение дверных проемов и путей движения, оборудование тамбуров и тамбур-шлюзов, входных площадок, лестниц, устройство наружных и внутренних пандусов, оборудование помещений подъемными платформами, монтаж входных дверей, оборудование санузлов, оснащение территорий и помещений учреждений рельефно-информационными плитами, формирующими направление линии и т.д.) и доступности образовательных услуг профессиональных образовательных организаций для инвалидов и лиц с ограниченными возможностями здоровья</t>
  </si>
  <si>
    <t>1.2.6. Организация, проведение и участие в региональных, всероссийских и международных семинарах, форумах, выставках, фестивалях, конференциях, образовательных проектах,  конкурсах и олимпиадах профессионального мастерства</t>
  </si>
  <si>
    <t>Количество мероприятий</t>
  </si>
  <si>
    <t>06.0.06.00490</t>
  </si>
  <si>
    <t>1.2.7. Создание и обеспечение функционирования базовой профессиональной образовательной организации, обеспечивающей поддержку региональной системы инклюзивного профессионального образования инвалидов</t>
  </si>
  <si>
    <t>Минобразования Новосибирской области, ГБПОУ НСО «Новосибирский профессионально-педагогический колледж»</t>
  </si>
  <si>
    <t xml:space="preserve">06.0.11.R0274 </t>
  </si>
  <si>
    <t>1.2.7.1. Создание организационных, методических и материально-технических условий для функционирования базовой профессиональной образовательной организации</t>
  </si>
  <si>
    <t>На базе ГБПОУ НСО «Новосибирский профессионально-педагогический колледж» будут реализовываться не менее 5 адаптированных образовательных программ среднего профессионального образования. Не менее 200 педагогов ежегодно будут проходить повышение квалификации по вопросам предоставления инклюзивного среднего профессионального образования. Будут проведены не менее 100 консультаций ежегодно для инвалидов, их родителей (законных представителей) по вопросам получения среднего профессионального образования, в том числе с проведением профессиональной диагностики. Будут созданы условия физической доступности для обучения и проживания инвалидов и лиц с ОВЗ, получат развитие дистанционные образовательные технологии</t>
  </si>
  <si>
    <t>1.2.10. Создание условий для получения среднего профессионального образования людьми с ограниченными возможностями здоровья посредством разработки нормативно-методической базы и поддержки инициативных проектов</t>
  </si>
  <si>
    <t>Создание ресурсного учебно-методического центра (РУМЦ) в целях методического и экспертного сопровождения модернизации системы инклюзивного профессионального образования. Обеспечены условия для получения среднего профессионального образования инвалидами и лицами с ограниченными возможностями здоровья, в том числе с использованием дистанционных образовательных технологий, не менее чем в 43,1% профессиональных образовательных организаций к 2024 году</t>
  </si>
  <si>
    <t>06.0.Х.ХХХХХ</t>
  </si>
  <si>
    <t>1.2.8. Региональный проект «Молодые профессионалы (Повышение конкурентоспособности профессионального образования)»</t>
  </si>
  <si>
    <t>1.2.8.1.Оснащение мастерских современной материально-технической базой</t>
  </si>
  <si>
    <t>622</t>
  </si>
  <si>
    <t>1.2.8.2. Организация и проведение аттестации с использованием механизма демонстрационного экзамена</t>
  </si>
  <si>
    <t>1.2.9. Региональный проект «Социальные лифты для каждого»</t>
  </si>
  <si>
    <t>06.0.EА.60501</t>
  </si>
  <si>
    <t>1.2.9.1. Организация и проведение региональных чемпионатов профессионального мастерства «Молодые профессионалы (Ворлдскиллс Россия)» и «Абилимпикс», участие победителей региональных чемпионатов в чемпионатах национального уровня</t>
  </si>
  <si>
    <t>оценк</t>
  </si>
  <si>
    <t>стип</t>
  </si>
  <si>
    <t>инклю</t>
  </si>
  <si>
    <t>1.3. Профессиональная ориентация и социальная адаптация молодежи, в том числе учащихся общеобразовательных организаций Новосибирской области, на рынке труда Новосибирской области</t>
  </si>
  <si>
    <t>1.3.1. Организация мероприятий по профессиональному самоопределению детей и молодежи в целях выбора сферы деятельности (профессии), трудоустройства, прохождения профессионального обучения и получения дополнительного профессионального образования</t>
  </si>
  <si>
    <t>Оказание профориентационных услуг детям и молодежи  (не менее 27 тыс. человек ежегодно). Подготовка статей, буклетов, аудио- и видеороликов, PR-статей о профессиях или специальностях, о профессиональных образовательных организациях с целью знакомства молодежи с востребованными профессиями или специальностями, профессиональными образовательными организациями. Проведение  профориентационного тестирования и консультирования школьников и студентов, организация выездов агитавтобусов</t>
  </si>
  <si>
    <t>Минобразования Новосибирской области, профессиональные образовательные организации, организации дополнительного профессионального образования</t>
  </si>
  <si>
    <t>06.0.10.00810</t>
  </si>
  <si>
    <t>Применяемые сокращения:</t>
  </si>
  <si>
    <t>Минобразования Новосибирской области – министерство образования Новосибирской области;</t>
  </si>
  <si>
    <t>Центр культуры учащейся молодежи – государственное бюджетное учреждение дополнительного образования Новосибирской области «Центр культуры учащейся молодежи», подведомственное  Минобразования Новосибирской области;</t>
  </si>
  <si>
    <t>ГАУ ДПО НСО "НЦРПО" - государственное автономное учреждение дополнительного профессионального образования Новосибирской области «Новосибирский центр развития профессионального образования»</t>
  </si>
  <si>
    <t>организации дополнительного профессионального образования - организации дополнительного профессионального образования Новосибирской области «Новосибирский областной многофункциональный центр прикладных квалификаций» и «Новосибирский центр развития профессионального образования»,  подведомственные  Минобразования Новосибирской области;</t>
  </si>
  <si>
    <t>ГБПОУ НСО - государственное бюджетное профессиональное образовательное учреждение Новосибирской области;</t>
  </si>
  <si>
    <t>Центр развития профессиональной карьеры - государственное автономное учреждение Новосибирской области «Центр развития профессиональной карьеры»;</t>
  </si>
  <si>
    <t>Центры занятости населения Новосибирской области – государственные казенные учреждения Новосибирской области центры занятости населения;</t>
  </si>
  <si>
    <t>организации – организации (работодатели), участвующие в реализации государственной программы Новосибирской области «Региональная программа развития среднего профессионального образования Новосибирской области»   в соответствии с действующим законодательством, в частности с Федеральным законом от 05.04.2013 № 44-ФЗ «О контрактной системе в сфере закупок товаров, работ, услуг для обеспечения государственных и муниципальных нужд», и на основании официально подтвержденных намерений об участии в реализации мероприятий государственной программы Новосибирской области «Региональная программа развития среднего профессионального образования Новосибирской области».</t>
  </si>
  <si>
    <t>образования Новосибирской области»  на очередной 2020 год и плановый период 2021 и 2022 годы</t>
  </si>
  <si>
    <t>Значение показателя на 2022 год</t>
  </si>
  <si>
    <t>05</t>
  </si>
  <si>
    <t>06.0.09.00640</t>
  </si>
  <si>
    <t>06.0.11.02740</t>
  </si>
  <si>
    <t>центр (ед)</t>
  </si>
  <si>
    <t>1.2.8.3. Создание и обеспечение деятельности  центра опережающей профессиональной подготовки</t>
  </si>
  <si>
    <t>СБР</t>
  </si>
  <si>
    <t>-</t>
  </si>
  <si>
    <t>АНО ЦОПП - автономная некоммерческая организация «Центр опережающей профессиональной подготовки»</t>
  </si>
  <si>
    <t>Наименование основного мероприятия</t>
  </si>
  <si>
    <t>Наименование объекта капитального строительства</t>
  </si>
  <si>
    <t>Годы проведения работ</t>
  </si>
  <si>
    <t>Плановый период ввода объекта в эксплуатацию</t>
  </si>
  <si>
    <t>Наличие проектной документации</t>
  </si>
  <si>
    <t>Стоимость объекта капитального строительства в соответствии с проектной документацией (тыс. руб.)</t>
  </si>
  <si>
    <t>Параметры объекта в соответствии с проектной документацией</t>
  </si>
  <si>
    <t>Остаток сметной стоимости объекта (тыс. руб.)</t>
  </si>
  <si>
    <t>Источники финансирования</t>
  </si>
  <si>
    <t>Объемы финансирования (тыс. руб.)</t>
  </si>
  <si>
    <t>Главные распорядители бюджетных средств, застройщик (заказчик-застройщик)</t>
  </si>
  <si>
    <t>на 2019 год</t>
  </si>
  <si>
    <t>на 2020 год</t>
  </si>
  <si>
    <t>на 2021 год</t>
  </si>
  <si>
    <t>на 2022 год</t>
  </si>
  <si>
    <t>на 2023
год</t>
  </si>
  <si>
    <t>на 2024
год</t>
  </si>
  <si>
    <t>на 2025
год</t>
  </si>
  <si>
    <t>Реконструкция нежилых помещений, расположенных по Красному проспекту, 74 под общежитие</t>
  </si>
  <si>
    <t>2019-2020</t>
  </si>
  <si>
    <t xml:space="preserve">нет                                         </t>
  </si>
  <si>
    <t xml:space="preserve">                                                        ориентировочно                        135 508,05</t>
  </si>
  <si>
    <t>126 836*</t>
  </si>
  <si>
    <t>Сумма затрат, в том числе: **</t>
  </si>
  <si>
    <t xml:space="preserve">Минстрой НСО, 
ГКУ НСО "УКС" </t>
  </si>
  <si>
    <t>областной бюджет**</t>
  </si>
  <si>
    <t>внебюджетные источники</t>
  </si>
  <si>
    <t>Реконструкция административного здания по ул.Пушкина,17а в с.Довольное Доволенского района под студенческое общежитие аграрного колледжа</t>
  </si>
  <si>
    <t>нет
(2020)</t>
  </si>
  <si>
    <t xml:space="preserve">                               ориентировочно 
56 701,25                                      </t>
  </si>
  <si>
    <t>56 701,25*</t>
  </si>
  <si>
    <t>*Остаток сметной стоимости объекта сформирован с учетом частично выполненных и оплаченных работ по разработке проектно-сметной документации в 2018 году</t>
  </si>
  <si>
    <t>СВОДНЫЕ ФИНАНСОВЫЕ ЗАТРАТЫ</t>
  </si>
  <si>
    <t>государственной программы Новосибирской области «Региональная программа развития</t>
  </si>
  <si>
    <t>среднего профессионального образования Новосибирской области»</t>
  </si>
  <si>
    <t>Примечание</t>
  </si>
  <si>
    <t>2015 год</t>
  </si>
  <si>
    <t>2016 год</t>
  </si>
  <si>
    <t>2017 год</t>
  </si>
  <si>
    <t>2018 год</t>
  </si>
  <si>
    <t>2019 год</t>
  </si>
  <si>
    <t>2020 год</t>
  </si>
  <si>
    <t>2021 год</t>
  </si>
  <si>
    <t>2022 год</t>
  </si>
  <si>
    <t>2023 год</t>
  </si>
  <si>
    <t>2024 год</t>
  </si>
  <si>
    <t>Министерство образования Новосибирской области</t>
  </si>
  <si>
    <t xml:space="preserve">Всего финансовых затрат, в том числе из: </t>
  </si>
  <si>
    <t>федерального бюджета</t>
  </si>
  <si>
    <t xml:space="preserve">областного бюджета  </t>
  </si>
  <si>
    <t xml:space="preserve">местных бюджетов* </t>
  </si>
  <si>
    <t>внебюджетных источников*</t>
  </si>
  <si>
    <t xml:space="preserve">Капитальные вложения, в том числе из: </t>
  </si>
  <si>
    <t>местных бюджетов *</t>
  </si>
  <si>
    <t>внебюджетных источников *</t>
  </si>
  <si>
    <t xml:space="preserve">НИОКР**,  в том числе из: </t>
  </si>
  <si>
    <t xml:space="preserve">местных бюджетов * </t>
  </si>
  <si>
    <t xml:space="preserve">Прочие расходы,  в том числе из: </t>
  </si>
  <si>
    <t>Министерство строительства Новосибирской области</t>
  </si>
  <si>
    <t>ВСЕГО ПО ПРОГРАММЕ:</t>
  </si>
  <si>
    <t xml:space="preserve">федерального бюджета </t>
  </si>
  <si>
    <t xml:space="preserve">НИОКР,  в том числе из: </t>
  </si>
  <si>
    <t>в</t>
  </si>
  <si>
    <t>налоговые расходы</t>
  </si>
  <si>
    <t>Источники и направления расходов в разрезе государственных заказчиков программы (главных распорядителей бюджетных средств), кураторов налоговых расходов)</t>
  </si>
  <si>
    <t>Всего налоговых расходов</t>
  </si>
  <si>
    <t>ОБ проверка</t>
  </si>
  <si>
    <t>Перечень объектов капитального строительства, включенных в государственную программу Новосибирской области «Региональная программа развития среднего профессионального образования Новосибирской области»  на  2020 год и плановый период 2021 и 2022 годов</t>
  </si>
  <si>
    <t>10</t>
  </si>
  <si>
    <t>633</t>
  </si>
  <si>
    <t>06.0.E6.51772</t>
  </si>
  <si>
    <t>06.0.E6.51771</t>
  </si>
  <si>
    <t>Всего по мероприятию,
в том числе:</t>
  </si>
  <si>
    <t>Ресурсное обеспечение</t>
  </si>
  <si>
    <t>Всего:</t>
  </si>
  <si>
    <t>по годам реализации, тыс. руб.</t>
  </si>
  <si>
    <t>Минобразования Новосибирской области, профессиональные образовательные организации, Центр развития профессиональной карьеры, министерство труда и социального развития Новосибирской области, Центры занятости населения Новосибирской области</t>
  </si>
  <si>
    <t>Итого по государственной программе</t>
  </si>
  <si>
    <t>Итого на решение задачи 3 цели 1 государственной программы</t>
  </si>
  <si>
    <t>Итого на достижение цели 1 государственной программы</t>
  </si>
  <si>
    <t>Итого на решение задачи 2 цели 1 государственной программы</t>
  </si>
  <si>
    <t>Итого на решение задачи 1 цели 1 государственной программы</t>
  </si>
  <si>
    <t>1.3.2. Реализация программ профессиональной подготовки политехнической и агротехнической направленности для обучающихся общеобразовательных организаций</t>
  </si>
  <si>
    <t xml:space="preserve">
</t>
  </si>
  <si>
    <t>Таблица № 4</t>
  </si>
  <si>
    <t>**Указано в соответствии с Законом Новосибирской области от 25.12.2019 № 454-ОЗ «Об областном бюджете Новосибирской области на 2020 год и плановый период 2021 и 2022 годов",</t>
  </si>
  <si>
    <t>Обеспечена деятельность 1 центра опережающей профессиональной подготовки в целях устранения дефицита рабочих кадров на рынке труда Новосибирской области, разработка механизма навигации по разрозненной инфраструктуре подготовки кадров, обеспечение внедрения передовых образовательных технологий. Привлечение работодателей к формированию содержания образовательных программ, участию в аттестации обучающихся</t>
  </si>
  <si>
    <t>06.0.01.00000</t>
  </si>
  <si>
    <t>06.0.02.00000</t>
  </si>
  <si>
    <t>06.0.03.00000</t>
  </si>
  <si>
    <t>06.0.04.00000</t>
  </si>
  <si>
    <t>06.0.05.00000</t>
  </si>
  <si>
    <t>06.0.06.00000</t>
  </si>
  <si>
    <t>06.0.11.00000</t>
  </si>
  <si>
    <t>06.0.E6.00000</t>
  </si>
  <si>
    <t>06.0.EА.00000</t>
  </si>
  <si>
    <t>CK</t>
  </si>
  <si>
    <t>МП</t>
  </si>
  <si>
    <t>ДР</t>
  </si>
  <si>
    <t>прем</t>
  </si>
  <si>
    <t>Повышение качества среднего профессионального образования, популяризация рабочих профессий. Организация и участие не менее, чем в 4 региональных, всероссийский и международных семинарах, форумах, выставках, фестивалях, конференциях, образовательных проектах,  конкурсах и олимпиадах профессионального мастерства в 2021-2022 годах.</t>
  </si>
  <si>
    <t>Агентство поддержки молодежных инициатив - государственное бюджетное учреждение Новосибирской области «Агентство поддержки молодежных инициатив», подведомственное  Минобразования Новосибирской области;</t>
  </si>
  <si>
    <t xml:space="preserve">ПРИЛОЖЕНИЕ № 3
к приказу Минобразования
Новосибирской области
от  __________ №_______
</t>
  </si>
  <si>
    <t>Таблица № 5</t>
  </si>
  <si>
    <t>п/п</t>
  </si>
  <si>
    <t>Задача 1. Обеспечение стабильного функционирования системы подведомственных Минобразования Новосибирской области профессиональных образовательных организаций</t>
  </si>
  <si>
    <t>1.1.2. Предоставление мер социальной поддержки студентам и выпускникам из числа детей-сирот и детей, оставшихся без попечения родителей, в профессиональных образовательных организациях (в натуральном выражении)</t>
  </si>
  <si>
    <t>ГБПОУ НСО «Новосибирский центр профессионального обучения № 2 им Героя России Ю.М. Наумова»</t>
  </si>
  <si>
    <t>ГБПОУ НСО «Линевский центр профессионального обучения»</t>
  </si>
  <si>
    <t>ГБПОУ НСО «Искитимский центр профессионального обучения»</t>
  </si>
  <si>
    <t>ГБПОУ НСО «Новосибирский центр профессионального обучения № 1»</t>
  </si>
  <si>
    <t>ГБПОУ НСО «Венгеровский центр профессионального обучения»</t>
  </si>
  <si>
    <t>ГБПОУ НСО «Новосибирский колледж почтовой связи и сервиса»</t>
  </si>
  <si>
    <t>ГБПОУ НСО «Новосибирский профессионально-педагогический колледж»</t>
  </si>
  <si>
    <t>ГБПОУ НСО «Новосибирский колледж транспортных технологий имени Н.А. Лунина»</t>
  </si>
  <si>
    <t>ГБПОУ НСО «Бердский политехнический колледж»</t>
  </si>
  <si>
    <t>ГБПОУ НСО «Бердский электромеханический колледж»</t>
  </si>
  <si>
    <t>ГБПОУ НСО «Ордынский аграрный колледж»</t>
  </si>
  <si>
    <t>ГБПОУ НСО «Сибирский геофизический колледж»</t>
  </si>
  <si>
    <t>ГБПОУ НСО «Куйбышевский политехнический колледж»</t>
  </si>
  <si>
    <t>ГБПОУ НСО «Новосибирский электротехнический колледж»</t>
  </si>
  <si>
    <t>ГБПОУ НСО «Новосибирский технический колледж им А.И. Покрышкина»</t>
  </si>
  <si>
    <t>ГБПОУ НСО «Новосибирский автотранспортный колледж»</t>
  </si>
  <si>
    <t>ГБПОУ НСО «Новосибирский авиастроительный лицей»</t>
  </si>
  <si>
    <t>ГБПОУ НСО «Новосибирский строительно-монтажный колледж»</t>
  </si>
  <si>
    <t>ГБПОУ НСО «Новосибирский технологический колледж»</t>
  </si>
  <si>
    <t>ГБПОУ НСО «Новосибирский радиотехнический колледж»</t>
  </si>
  <si>
    <t>ГБПОУ НСО «Новосибирский промышленно-энергетический колледж»</t>
  </si>
  <si>
    <t>ГБПОУ НСО «Новосибирский колледж электроники и вычислительной техники»</t>
  </si>
  <si>
    <t>ГБПОУ НСО «Новосибирский химико-технологический колледж им Д.И.Менделеева»</t>
  </si>
  <si>
    <t>ГБПОУ НСО «Новосибирский авиационный технический колледж имени Б.С.Галущака»</t>
  </si>
  <si>
    <t>ГБПОУ НСО «Новосибирский электромеханический колледж»</t>
  </si>
  <si>
    <t>ГБПОУ НСО «Новосибирский торгово-экономический колледж»</t>
  </si>
  <si>
    <t>ГБПОУ НСО «Новосибирский речной колледж»</t>
  </si>
  <si>
    <t>ГБПОУ НСО «Здвинский межрайонный аграрный лицей»</t>
  </si>
  <si>
    <t>ГБПОУ НСО «Черепановский политехнический колледж»</t>
  </si>
  <si>
    <t>ГБПОУ НСО «Новосибирский технологический колледж питания»</t>
  </si>
  <si>
    <t>ГБПОУ НСО «Купинский межрайонный аграрный лицей»</t>
  </si>
  <si>
    <t>ГБПОУ НСО «Новосибирский политехнический колледж»</t>
  </si>
  <si>
    <t>ГБПОУ НСО «Тогучинский межрайонный аграрный лицей»</t>
  </si>
  <si>
    <t>ГБПОУ НСО «Кочковский межрайонный аграрный лицей»</t>
  </si>
  <si>
    <t>ГБПОУ НСО «Колыванский аграрный колледж»</t>
  </si>
  <si>
    <t>ГБПОУ НСО «Маслянинский межрайонный аграрный лицей»</t>
  </si>
  <si>
    <t>ГБПОУ НСО «Доволенский аграрный колледж»</t>
  </si>
  <si>
    <t>ГБПОУ НСО «Новосибирский промышленный колледж»</t>
  </si>
  <si>
    <t>ГБПОУ НСО «Чулымский межрайонный аграрный лицей»</t>
  </si>
  <si>
    <t>ГАПОУ НСО «Новосибирский колледж автосервиса и дорожного хозяйства»</t>
  </si>
  <si>
    <t>ГАПОУ НСО «Новосибирский колледж пищевой промышленности и переработки»</t>
  </si>
  <si>
    <t>ГАПОУ НСО «Новосибирский колледж легкой промышленности и сервиса»</t>
  </si>
  <si>
    <t>ГАПОУ НСО «Татарский политехнический колледж»</t>
  </si>
  <si>
    <t>ГАПОУ НСО «Новосибирский машиностроительный колледж»</t>
  </si>
  <si>
    <t>ГАПОУ НСО «Новосибирский лицей питания»</t>
  </si>
  <si>
    <t>ГАПОУ НСО «Новосибирский колледж парикмахерского искусства»</t>
  </si>
  <si>
    <t>ГАПОУ НСО «Новосибирский центр профессионального обучения в сфере транспорта»</t>
  </si>
  <si>
    <t>ГАПОУ НСО «Новосибирский колледж печати и информационных технологий»</t>
  </si>
  <si>
    <t>ГАПОУ НСО «Новосибирский колледж питания и сервиса»</t>
  </si>
  <si>
    <t>ГАПОУ НСО «Карасукский политехнический лицей»</t>
  </si>
  <si>
    <t>ГАПОУ НСО «Новосибирский архитектурно-строительный колледж»</t>
  </si>
  <si>
    <t>ГАПОУ НСО «Болотнинский педагогический колледж»</t>
  </si>
  <si>
    <t>ГАПОУ НСО «Карасукский педагогический колледж»</t>
  </si>
  <si>
    <t>ГАПОУ НСО «Куйбышевский педагогический колледж»</t>
  </si>
  <si>
    <t>ГАПОУ НСО «Татарский педагогический колледж»</t>
  </si>
  <si>
    <t>ГАПОУ НСО «Черепановский педагогический техникум»</t>
  </si>
  <si>
    <t>ГАПОУ НСО «Новосибирский педагогический колледж №2»</t>
  </si>
  <si>
    <t>ГАПОУ НСО «Новосибирский педагогический колледж №1»</t>
  </si>
  <si>
    <t>ИТОГО:</t>
  </si>
  <si>
    <t>ГАОУ ДО НСО «Новосибирский центр развития профессионального образования»</t>
  </si>
  <si>
    <t>ГБПОУ НСО «Новосибирский авиационный технический колледж им. Г.Б. Галущака»</t>
  </si>
  <si>
    <t>ГБПОУ НСО «Тогучинский политехнический колледж»</t>
  </si>
  <si>
    <t>ГБПОУ НСО "Новосибирский центр профессионального обучения № 2 им. Героя России Ю.М. Наумова"</t>
  </si>
  <si>
    <t>ГБПОУ НСО "Линевский центр профессионального обучения"</t>
  </si>
  <si>
    <t>ГБПОУ НСО "Искитимский центр профессионального обучения"</t>
  </si>
  <si>
    <t>ГБПОУ НСО "Новосибирский центр профессионального обучения № 1"</t>
  </si>
  <si>
    <t>БПОУ НСО "Венгеровский центр профессионального обучения"</t>
  </si>
  <si>
    <t>ГБПОУ НСО "НКПСиС"</t>
  </si>
  <si>
    <t>ГБПОУ НСО "Новосибирский профессионально-педагогический колледж"</t>
  </si>
  <si>
    <t>ГБПОУ НСО "НКТТ им. Н.А. Лунина"</t>
  </si>
  <si>
    <t>ГБПОУ НСО "БПК"</t>
  </si>
  <si>
    <t>ГБПОУ НСО "Бердский электромеханический колледж"</t>
  </si>
  <si>
    <t>ГБПОУ НСО "Ордынский аграрный колледж"</t>
  </si>
  <si>
    <t>ГБПОУ НСО "СГФК"</t>
  </si>
  <si>
    <t>ГБПОУ НСО "Куйбышевский политехнический колледж"</t>
  </si>
  <si>
    <t>ГБПОУ НСО "Новосибирский электротехнический колледж"</t>
  </si>
  <si>
    <t>ГБПОУ НСО "Новосибирский технический колледж им. А.И. Покрышкина</t>
  </si>
  <si>
    <t>ГБПОУ НСО "Новосибирский автотранспортный колледж"</t>
  </si>
  <si>
    <t>ГБПОУ НСО "Новосибирский авиастроительный лицей"</t>
  </si>
  <si>
    <t>ГБПОУ НСО "Новосибирский строительно-монтажный колледж"</t>
  </si>
  <si>
    <t>ГБПОУ НСО "Новосибирский технологический колледж"</t>
  </si>
  <si>
    <t>ГБПОУ НСО "Новосибирский радиотехнический колледж"</t>
  </si>
  <si>
    <t>ГБПОУ НСО "Новосибирский промышленно-энергетический колледж"</t>
  </si>
  <si>
    <t>ГБПОУ НСО "Новосибирский колледж электроники и вычислительной техники"</t>
  </si>
  <si>
    <t>ГБПОУ НСО "Новосибирский химико-технологический колледж им. Д.И. Менделеева"</t>
  </si>
  <si>
    <t>ГБПОУ НСО "Новосибирский авиационный технический колледж имени Б.С. Галущака"</t>
  </si>
  <si>
    <t>ГБПОУ НСО "НЭК"</t>
  </si>
  <si>
    <t>ГБПОУ НСО "Новосибирский торгово-экономический колледж"</t>
  </si>
  <si>
    <t>ГБПОУ НСО "НРК"</t>
  </si>
  <si>
    <t>ГБПОУ НСО "Здвинский межрайонный аграрный лицей"</t>
  </si>
  <si>
    <t>ГБПОУ НСО "Черепановский политехнический колледж"</t>
  </si>
  <si>
    <t>042ГБПОУ НСО "Новосибирский технологический колледж питания"</t>
  </si>
  <si>
    <t>ГБПОУ НСО "Купинский межрайонный аграрный лицей"</t>
  </si>
  <si>
    <t>ГБПОУ НСО "Новосибирский политехнический колледж"</t>
  </si>
  <si>
    <t>ГБПОУ НСО "Тогучинский межрайонный аграрный лицей"</t>
  </si>
  <si>
    <t>ГБПОУ НСО "Кочковский межрайонный аграрный лицей"</t>
  </si>
  <si>
    <t>ГБПОУ НСО "Колыванский аграрный колледж"</t>
  </si>
  <si>
    <t>ГБПОУ НСО "Маслянинский межрайонный аграрный лицей"</t>
  </si>
  <si>
    <t>ГБПОУ НСО "ДАК"</t>
  </si>
  <si>
    <t>ГБПОУ НСО "Новосибирский промышленный колледж"</t>
  </si>
  <si>
    <t>ГБПОУ НСО "Чулымский межрайонный аграрный лицей"</t>
  </si>
  <si>
    <t>ГАПОУ НСО "НКАиДХ"</t>
  </si>
  <si>
    <t>ГАПОУ НСО "Новосибирский колледж пищевой промышленности и переработки"</t>
  </si>
  <si>
    <t>ГАПОУ НСО "Новосибирский колледж легкой промышленности и сервиса"</t>
  </si>
  <si>
    <t>ГАПОУ НСО "Татарский политехнический колледж"</t>
  </si>
  <si>
    <t>ГАПОУ НСО "Новосибирский машиностроительный колледж"</t>
  </si>
  <si>
    <t>ГАПОУ НСО "Новосибирский лицей питания"</t>
  </si>
  <si>
    <t>ГАПОУ НСО "Новосибирский колледж парикмахерского искусства"</t>
  </si>
  <si>
    <t>ГАПОУ НСО "Новосибирский центр профессионального обучения в сфере транспорта"</t>
  </si>
  <si>
    <t>ГАПОУ НСО "Новосибирский колледж печати и информационных технологий"</t>
  </si>
  <si>
    <t>ГАПОУ НСО "Новосибирский колледж питания и сервиса"</t>
  </si>
  <si>
    <t>ГАПОУ НСО "Карасукский политехнический лицей"</t>
  </si>
  <si>
    <t>ГАПОУ НСО "Новосибирский архитектурно-строительный колледж"</t>
  </si>
  <si>
    <t>1.2. Модернизация системы подведомственных Минобразования Новосибирской области образовательных организаций в соответствии с перспективными задачами социально-экономического развития Новосибирской области</t>
  </si>
  <si>
    <t>ГБПОУ НСО «Новосибирский авиационный технический колледж имени Б.С. Галущака»</t>
  </si>
  <si>
    <t>ГБПОУ НСО «Новосибирский технический колледж им. А.И. Покрышкина»</t>
  </si>
  <si>
    <t>ГБПОУ НСО «Новосибирский химико-технологический колледж им. Д.И. Менделеева»</t>
  </si>
  <si>
    <t>Минобразования Новосибирской области</t>
  </si>
  <si>
    <t>ГАПОУ НСО «Новосибирский педагогический колледж №1 им. А.С. Макаренко»</t>
  </si>
  <si>
    <t>АНО «Центр опережающей профессиональной подготовки»</t>
  </si>
  <si>
    <t>ГАПОУ  НСО «Новосибирский колледж печати и информационных технологий»</t>
  </si>
  <si>
    <t xml:space="preserve">ГАПОУ НСО  «Новосибирский архитектурно-строительный колледж» </t>
  </si>
  <si>
    <t xml:space="preserve">ГАПОУ НСО  «Новосибирский центр профессионального обучения в сфере транспорта» </t>
  </si>
  <si>
    <t>ГАПОУ  НСО «Татарский политехнический колледж»</t>
  </si>
  <si>
    <t>ГАПОУ  НСО «Новосибирский колледж автосервиса и дорожного хозяйства»</t>
  </si>
  <si>
    <t>ГАПОУ  НСО «Новосибирский колледж легкой промышленности и сервиса»</t>
  </si>
  <si>
    <t>ГАПОУ  НСО «Новосибирский колледж парикмахерского искусства»</t>
  </si>
  <si>
    <t>ГАПОУ  НСО «Новосибирский колледж питания и сервиса»</t>
  </si>
  <si>
    <t xml:space="preserve">ГБПОУ  НСО «Новосибирский авиастроительный лицей»  </t>
  </si>
  <si>
    <t>ГБПОУ  НСО «Новосибирский колледж транспортных технологий имени Н.А. Лунина» Барабинский филиал</t>
  </si>
  <si>
    <t>ГБПОУ НСО «Новосибирский технический колледж им. А.И. Покрышкина»</t>
  </si>
  <si>
    <t xml:space="preserve">ГБПОУ НСО «Бердский политехнический колледж» </t>
  </si>
  <si>
    <t>ГБПОУ НСО «Новосибирский химико-технологический колледж им.Д.И.Менделеева»</t>
  </si>
  <si>
    <t xml:space="preserve">ГБПОУ НСО «Новосибирский политехнический колледж» </t>
  </si>
  <si>
    <t>ГБПОУ НСО  «Доволенский аграрный колледж»</t>
  </si>
  <si>
    <t>ГБПОУ  НСО «Ордынский аграрный колледж»</t>
  </si>
  <si>
    <t>профессиональные образовательные организации – подведомственные Минобразования Новосибирской области государственные профессиональные образовательные организации Новосибирской области;</t>
  </si>
  <si>
    <t>Минобразования Новосибирской области, профессиональные образовательные организации, АНО ЦОПП,  ГАУ ДПО НСО «НЦРПО», организации</t>
  </si>
  <si>
    <t>Минобразования Новосибирской области, профессиональные образовательные организации, ГАУ ДПО НСО «НЦРПО», АНО ЦОПП, организации</t>
  </si>
  <si>
    <t>Минобразования Новосибирской области, АНО ЦОПП, организации</t>
  </si>
  <si>
    <t>1.1.1. Оказание профессиональными образовательными организациями, организациями дополнительного профессионального образования государственных услуг в соответствии с государственным заданием</t>
  </si>
  <si>
    <t>06.0.07.00590</t>
  </si>
  <si>
    <t>1.1.3. Укрепление и развитие материально-технической базы профессиональных образовательных организаций,  организаций дополнительного профессионального образования</t>
  </si>
  <si>
    <t>Минобразования Новосибирской области, Министерство строительства Новосибирской области, профессиональные образовательные организации, организации дополнительного профессионального образования</t>
  </si>
  <si>
    <t>06.0.09.00490</t>
  </si>
  <si>
    <t>1.1.6. Участие профессиональных образовательных организаций, организаций дополнительного профессионального образования в организации и реализации мероприятий  по  профилактике правонарушений и преступлений, организации  внеурочной  занятости</t>
  </si>
  <si>
    <t>Минобразования Новосибирской области, профессиональные образовательные организации,  организации дополнительного профессионального образования</t>
  </si>
  <si>
    <t>Значение показателя на 2023 год</t>
  </si>
  <si>
    <t>Минобразования Новосибирской области, профессиональные образовательные организации, организации дополнительного профессионального образования, Центр развития профессиональной карьеры</t>
  </si>
  <si>
    <t>06.0.04.03490</t>
  </si>
  <si>
    <t>Минобразования Новосибирской области, профессиональные образовательные организации,организации дополнительного профессионального образования</t>
  </si>
  <si>
    <t>Минобразования Новосибирской области, профессиональные образовательные организации, ГАУ ДПО НСО «НЦРПО»</t>
  </si>
  <si>
    <t>Обучение рабочим профессиям политехнической и агротехнической направленности не менее 1000 школьников в  2021 году</t>
  </si>
  <si>
    <t>06.0.EА.08240</t>
  </si>
  <si>
    <t>350</t>
  </si>
  <si>
    <t>06.0.E6.61624</t>
  </si>
  <si>
    <t>В 2021 году за счет средств областного бюджета Новосибирской области поэтапное оснащение и обновление материально-технической базы 1 профессиональной образовательной организациях</t>
  </si>
  <si>
    <t>ОБ в бюджете</t>
  </si>
  <si>
    <t>1.2.2.1. Модернизация учебно-лабораторного комплекса, включая объекты инфраструктуры, профессиональных образовательных организаций, организаций дополнительного профессионального образования</t>
  </si>
  <si>
    <t>1.2.4. Повышение уровня профессиональной компетенции работников профессиональных образовательных организаций, организаций дополнительного профессионального образования</t>
  </si>
  <si>
    <t>1.2.4.1. Организация повышения квалификации, стажировок руководящих и педагогических работников профессиональных образовательных организаций, организаций дополнительного профессионального образования в различных формах</t>
  </si>
  <si>
    <t>Предоставление государственных услуг ежегодно 56  государственными организациями</t>
  </si>
  <si>
    <t>Среднегодовое количество студентов и выпускников из числа детей-сирот и детей, оставшихся без попечения родителей, лиц из числа детей-сирот и детей, оставшихся без попечения родителей, лиц, потерявших в период обучения обоих родителей или единственного родителя, получающих социальную поддержку,  в 2020 - 2022 годах  составит не менее 1330 человек ежегодно</t>
  </si>
  <si>
    <t>Среднегодовое количество студентов, относящихся к категории малоимущих и лиц с ограниченными возможностями здоровья, получающих социальную поддержку, составит в период 2020 - 2022 годов  не менее 2130 человек ежегодно</t>
  </si>
  <si>
    <t>В 2021 - 2023 годах  не менее 55 образовательных организаций принимают участие в мероприятиях, направленных на профилактику правонарушений, организацию внеурочной деятельности . Ежегодное снижение числа студентов, состоящих на различного вида профилактических учетах; вовлечение студентов во внеурочную деятельность, обеспечение условий для самореализации и социализации студентов, формирование социально активной позиции студентов, профилактика правонарушений</t>
  </si>
  <si>
    <t>Обеспечение доли педагогических и руководящих работников профессиональных образовательных организаций, организаций дополнительного профессионального образования, участвующих в программах повышения квалификации, стажировок в организациях, на базе ресурсных центров, в том числе за рубежом, не менеее 34% ежегодно. Формирование кадрового резерва, реализация модульно-накопительной технологии повышения квалификации педагогических и руководящих работников, внедрение дистанционных форм повышения квалификации. Сформирована система поощрения педагогических и руководящих работников</t>
  </si>
  <si>
    <t>Наличие в образовательных организациях подготовленных специалистов. Не менее 34% преподавателей и мастеров производственного обучения ежегодно будут проходить повышение квалификации, стажировки на предприятиях, в организациях и на базе ресурсных центров, в том числе за рубежом, в целях повышения или подтверждения разряда или квалификации</t>
  </si>
  <si>
    <t>Будут созданы условия для получения среднего профессионального образования инвалидами и лицами с ОВЗ, что позволит увеличить к 2023 году долю инвалидов, принятых на обучение по программам среднего профессионального образования (по отношению к предыдущему году), до 113%. 
Доля студентов из числа инвалидов, обучающихся по программам среднего профессионального образования, выбывших по причине академической неуспеваемости, составит не более 7%  ежегодно</t>
  </si>
  <si>
    <t>Будет создана новая инфраструктура среднего профессионального образования, обеспечены условия для подготовки высококвалифицированных специалистов, осуществлена модернизация материально-технической базы профессиональных образовательных организаций, организаций дополнительного профессионального образования, обновлено содержание образовательного процесса, внедрены новые образовательные технологии. С 2020 года обеспечена деятельность созданного центра опережающей профессиональной подготовки. Будет внедрен демонстрационный экзамен, программы профессионального обучения по наиболее востребованным и перспективным профессиям на уровне, соответствующем стандартам «Ворлдскиллс»; созданы мастерские, оснащенные современной материально-технической базой. Будет активизироваться взаимодействие с работодателями в части реализации совместных образовательных проектов, формирования образовательных программ, участия в аттестации</t>
  </si>
  <si>
    <t>Обеспечение увеличения доли обучающихся образовательных организаций, реализующих программы среднего профессионального образования, продемонстрировавших по итогам демонстрационного экзамена уровень, соотвествующих национальным или международным стандартам, с 3% в 2021 году до 10% в 2023 году. Привлечение работодателей к участию в аттестации студентов</t>
  </si>
  <si>
    <t>Повышение качества среднего профессионального образования, популяризация рабочих профессий. В 2021-2023 годах обеспечено ежегодное участие в открытых региональных, отборочных и национальных чемпионатах «Молодые профессионалы» (Ворлдскиллс Россия) и «Абилимпикс» не менее 1100 человек</t>
  </si>
  <si>
    <t>В 2021-2023 годах обеспечено ежегодное участие в открытых региональных, отборочных и национальных чемпионатах «Молодые профессионалы» (Ворлдскиллс Россия) и «Абилимпикс» не менее 1100 человек, продолжено формирование экспертного сообщества, в том числе из представителей работодателей</t>
  </si>
  <si>
    <t>Поощрение победителей и призеров международных и национальных чемпионатов по профессиональному мастерству «Молодые профессионалы (Ворлдскиллс Россия)» и «Абилимпикс» и их наставников</t>
  </si>
  <si>
    <t>1.2.9.2. Выплата поощрения победителям и призерам международных и национальных чемпионатов по профессиональному мастерству «Молодые профессионалы (Ворлдскиллс Россия)» и «Абилимпикс» и их наставникам</t>
  </si>
  <si>
    <t>Значение показателя на очередной финансовый 2021  год (поквартально)</t>
  </si>
  <si>
    <t>1.1.6.1. Разработка и внедрение в профессиональных образовательных организациях рабочих программ воспитания обучающихся</t>
  </si>
  <si>
    <t>Финансовое обеспечение реализациидетализированного подмероприятия осуществляется в рамках основной деятельности профессиональных образовательных организаций, организаций дополнительного профессионального образования</t>
  </si>
  <si>
    <t>Финансовое обеспечение реализации детализированного подмероприятия осуществляется в рамках основной деятельности профессиональных образовательных организаций</t>
  </si>
  <si>
    <t>R  2021-2023 годах во всех 54 профессиональных образовательных организациях разработаны и внедрены рабочие программы воспитания, включающие в себя в том числе мероприятия  по  профилактике правонарушений и преступлений, организации  внеурочной  занятости обучающихся.</t>
  </si>
  <si>
    <t>В Новосибирской области будет продолжено формирование системы оценки качества среднего профессионального образования, получит дальнейшее развитие система профессионально-общественной аккредитации образовательных программ, продолжится формирование региональной системы оценки профессиональных квалификаций. Будет обеспечено прохождение независимой оценки качества условий осуществления образовательной деятельности образовательными организациями 1 раз в три года (2021 год - 16 организаций, 2023 год - 40 организаций).</t>
  </si>
  <si>
    <t>Создание в образовательных организациях условий для обучения (в том числе с использованием дистанционных образовательных технологий) и проживания в общежитиях лиц с ограниченными возможностями здоровья (при проведении мероприятий)</t>
  </si>
  <si>
    <t>Создание условий для обучения и проживания в общежитиях лиц с ограниченными возможностями здоровья. В 2020 годах продолжение поэтапного устройства и оснащения 2 образовательных организаций. Увеличение доли профессиональных образовательных организаций, обеспечивающих доступность обучения (в том числе с использованием дистанционных образовательных технологий) и проживания лиц с ограниченными возможностями здоровья, с 34,5%  в 2019 году до 41,4% в 2023 году (при проведении мероприятий)</t>
  </si>
  <si>
    <t>Сформирована к 2022 году сеть из 32 мастерских, оснащенных современным оборудованием в соответствии с Методическими рекомендациями Минпросвещения России. Обеспечено качество среднего профессионального и дополнительного профессионального образования на уровне, сопоставимом с лучшими мировыми практиками</t>
  </si>
  <si>
    <t>Объем финансирования в 2021 году, тыс. рублей</t>
  </si>
  <si>
    <t>Изменение объемов финансирования Государственной программы, предусмотренное Проектом постановления, в разрезе задач и основных мероприятий</t>
  </si>
  <si>
    <t>Источник финансирования</t>
  </si>
  <si>
    <t>ИТОГО сумма изменения</t>
  </si>
  <si>
    <t>Утверждено в действующей ГП</t>
  </si>
  <si>
    <t>Проект постановления</t>
  </si>
  <si>
    <t>Изменение</t>
  </si>
  <si>
    <t>ОБ</t>
  </si>
  <si>
    <t>Сумма затрат по Задаче 1</t>
  </si>
  <si>
    <t>ФБ</t>
  </si>
  <si>
    <t>Сумма затрат по Задаче 2</t>
  </si>
  <si>
    <t>ИТОГО по ПРОГРАММЕ</t>
  </si>
  <si>
    <t>ВСЕГО</t>
  </si>
  <si>
    <t>Принятые сокращения:</t>
  </si>
  <si>
    <t>ОБ – областной бюджет Новосибирской области;</t>
  </si>
  <si>
    <t>ФБ – федеральный бюджет;</t>
  </si>
  <si>
    <t>ВНБ</t>
  </si>
  <si>
    <t>НР</t>
  </si>
  <si>
    <t>Сумма затрат по Задаче 3</t>
  </si>
  <si>
    <t>ВНБ – внебюджетные источники финансирования.</t>
  </si>
  <si>
    <t>1.2.10. Создание условий для получения среднего профессионального образования людьми с ограниченными возможностями здоровья посредством разработки нормативно-методической базы и поддержки инициативных проектов</t>
  </si>
  <si>
    <t>Перечень исполнителей отдельных мероприятий государственной программы в части реализации средств областного бюджета в 2021 году</t>
  </si>
  <si>
    <t>Мероприятие 1.1.3. Укрепление и развитие материально-технической базы профессиональных образовательных организаций,  организаций дополнительного профессионального образования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</si>
</sst>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43" formatCode="_-* #,##0.00_-;\-* #,##0.00_-;_-* &quot;-&quot;??_-;_-@_-"/>
    <numFmt numFmtId="164" formatCode="_-* #,##0.00\ _₽_-;\-* #,##0.00\ _₽_-;_-* &quot;-&quot;??\ _₽_-;_-@_-"/>
    <numFmt numFmtId="165" formatCode="_-* #,##0.00_р_._-;\-* #,##0.00_р_._-;_-* &quot;-&quot;??_р_._-;_-@_-"/>
    <numFmt numFmtId="166" formatCode="#,##0.00;[Red]\-#,##0.00;0.00"/>
    <numFmt numFmtId="167" formatCode="_-* #,##0_р_._-;\-* #,##0_р_._-;_-* &quot;-&quot;??_р_._-;_-@_-"/>
    <numFmt numFmtId="168" formatCode="#,##0.0"/>
    <numFmt numFmtId="169" formatCode="#,##0.000"/>
    <numFmt numFmtId="170" formatCode="0.0"/>
    <numFmt numFmtId="171" formatCode="#,##0.0000"/>
    <numFmt numFmtId="172" formatCode="_-* #,##0.0\ _₽_-;\-* #,##0.0\ _₽_-;_-* &quot;-&quot;??\ _₽_-;_-@_-"/>
    <numFmt numFmtId="173" formatCode="_-* #,##0.0_-;\-* #,##0.0_-;_-* &quot;-&quot;??_-;_-@_-"/>
    <numFmt numFmtId="174" formatCode="#,##0.00000000"/>
    <numFmt numFmtId="175" formatCode="0.0%"/>
    <numFmt numFmtId="176" formatCode="0.000"/>
    <numFmt numFmtId="177" formatCode="#,##0.00000"/>
  </numFmts>
  <fonts count="48"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1"/>
      <name val="Calibri"/>
      <family val="2"/>
      <scheme val="minor"/>
    </font>
    <font>
      <sz val="12"/>
      <name val="Times New Roman"/>
      <family val="1"/>
      <charset val="204"/>
    </font>
    <font>
      <i/>
      <sz val="12"/>
      <name val="Times New Roman"/>
      <family val="1"/>
      <charset val="204"/>
    </font>
    <font>
      <sz val="14"/>
      <name val="Times New Roman"/>
      <family val="1"/>
      <charset val="204"/>
    </font>
    <font>
      <sz val="10"/>
      <name val="Times New Roman"/>
      <family val="1"/>
      <charset val="204"/>
    </font>
    <font>
      <sz val="10"/>
      <name val="Arial"/>
      <family val="2"/>
      <charset val="204"/>
    </font>
    <font>
      <sz val="8"/>
      <name val="Arial"/>
      <family val="2"/>
      <charset val="204"/>
    </font>
    <font>
      <sz val="8"/>
      <name val="Arial Cyr"/>
      <charset val="204"/>
    </font>
    <font>
      <b/>
      <sz val="10"/>
      <name val="Times New Roman"/>
      <family val="1"/>
      <charset val="204"/>
    </font>
    <font>
      <b/>
      <sz val="8"/>
      <name val="Arial"/>
      <family val="2"/>
      <charset val="204"/>
    </font>
    <font>
      <sz val="11"/>
      <name val="Calibri"/>
      <family val="2"/>
      <charset val="204"/>
    </font>
    <font>
      <sz val="11"/>
      <name val="Calibri"/>
      <family val="2"/>
      <charset val="204"/>
      <scheme val="minor"/>
    </font>
    <font>
      <sz val="10"/>
      <name val="Calibri"/>
      <family val="2"/>
      <charset val="204"/>
      <scheme val="minor"/>
    </font>
    <font>
      <sz val="10"/>
      <color theme="1"/>
      <name val="Times New Roman"/>
      <family val="1"/>
      <charset val="204"/>
    </font>
    <font>
      <u/>
      <sz val="11"/>
      <color theme="10"/>
      <name val="Calibri"/>
      <family val="2"/>
      <scheme val="minor"/>
    </font>
    <font>
      <sz val="11"/>
      <color theme="1"/>
      <name val="Times New Roman"/>
      <family val="1"/>
      <charset val="204"/>
    </font>
    <font>
      <i/>
      <sz val="11"/>
      <color theme="1"/>
      <name val="Times New Roman"/>
      <family val="1"/>
      <charset val="204"/>
    </font>
    <font>
      <sz val="12"/>
      <color theme="1"/>
      <name val="Times New Roman"/>
      <family val="1"/>
      <charset val="204"/>
    </font>
    <font>
      <b/>
      <sz val="14"/>
      <color theme="1"/>
      <name val="Times New Roman"/>
      <family val="1"/>
      <charset val="204"/>
    </font>
    <font>
      <sz val="10"/>
      <color rgb="FF000000"/>
      <name val="Times New Roman"/>
      <family val="1"/>
      <charset val="204"/>
    </font>
    <font>
      <b/>
      <sz val="10"/>
      <color rgb="FF000000"/>
      <name val="Times New Roman"/>
      <family val="1"/>
      <charset val="204"/>
    </font>
    <font>
      <b/>
      <sz val="10"/>
      <color theme="1"/>
      <name val="Times New Roman"/>
      <family val="1"/>
      <charset val="204"/>
    </font>
    <font>
      <sz val="9"/>
      <color theme="1"/>
      <name val="Calibri"/>
      <family val="2"/>
      <scheme val="minor"/>
    </font>
    <font>
      <sz val="9"/>
      <color rgb="FFC00000"/>
      <name val="Calibri"/>
      <family val="2"/>
      <scheme val="minor"/>
    </font>
    <font>
      <sz val="11"/>
      <color rgb="FFC00000"/>
      <name val="Calibri"/>
      <family val="2"/>
      <scheme val="minor"/>
    </font>
    <font>
      <sz val="11"/>
      <color theme="1"/>
      <name val="Calibri"/>
      <family val="2"/>
      <charset val="204"/>
    </font>
    <font>
      <i/>
      <sz val="12"/>
      <color theme="1"/>
      <name val="Times New Roman"/>
      <family val="1"/>
      <charset val="204"/>
    </font>
    <font>
      <sz val="14"/>
      <color theme="1"/>
      <name val="Times New Roman"/>
      <family val="1"/>
      <charset val="204"/>
    </font>
    <font>
      <sz val="12"/>
      <color rgb="FF000000"/>
      <name val="Times New Roman"/>
      <family val="1"/>
      <charset val="204"/>
    </font>
    <font>
      <b/>
      <sz val="12"/>
      <color rgb="FF000000"/>
      <name val="Times New Roman"/>
      <family val="1"/>
      <charset val="204"/>
    </font>
    <font>
      <b/>
      <sz val="12"/>
      <name val="Times New Roman"/>
      <family val="1"/>
      <charset val="204"/>
    </font>
    <font>
      <b/>
      <sz val="9"/>
      <color rgb="FFC00000"/>
      <name val="Arial"/>
      <family val="2"/>
      <charset val="204"/>
    </font>
    <font>
      <b/>
      <sz val="10"/>
      <name val="Arial"/>
      <family val="2"/>
      <charset val="204"/>
    </font>
    <font>
      <sz val="10"/>
      <color rgb="FF0066FF"/>
      <name val="Times New Roman"/>
      <family val="1"/>
      <charset val="204"/>
    </font>
    <font>
      <sz val="10"/>
      <color rgb="FFFF0000"/>
      <name val="Times New Roman"/>
      <family val="1"/>
      <charset val="204"/>
    </font>
    <font>
      <sz val="9"/>
      <name val="Arial"/>
      <family val="2"/>
      <charset val="204"/>
    </font>
    <font>
      <sz val="11"/>
      <name val="Times New Roman"/>
      <family val="1"/>
      <charset val="204"/>
    </font>
    <font>
      <b/>
      <sz val="11"/>
      <name val="Calibri"/>
      <family val="2"/>
      <charset val="204"/>
      <scheme val="minor"/>
    </font>
    <font>
      <sz val="10"/>
      <color rgb="FFC00000"/>
      <name val="Times New Roman"/>
      <family val="1"/>
      <charset val="204"/>
    </font>
    <font>
      <b/>
      <sz val="12"/>
      <color theme="1"/>
      <name val="Times New Roman"/>
      <family val="1"/>
      <charset val="204"/>
    </font>
    <font>
      <b/>
      <sz val="11.5"/>
      <color theme="1"/>
      <name val="Times New Roman"/>
      <family val="1"/>
      <charset val="204"/>
    </font>
    <font>
      <sz val="10.5"/>
      <color theme="1"/>
      <name val="Times New Roman"/>
      <family val="1"/>
      <charset val="204"/>
    </font>
    <font>
      <b/>
      <sz val="14"/>
      <name val="Times New Roman"/>
      <family val="1"/>
      <charset val="204"/>
    </font>
    <font>
      <b/>
      <sz val="10"/>
      <color rgb="FFC00000"/>
      <name val="Times New Roman"/>
      <family val="1"/>
      <charset val="204"/>
    </font>
  </fonts>
  <fills count="8">
    <fill>
      <patternFill patternType="none"/>
    </fill>
    <fill>
      <patternFill patternType="gray125"/>
    </fill>
    <fill>
      <patternFill patternType="solid">
        <fgColor theme="2"/>
        <bgColor indexed="64"/>
      </patternFill>
    </fill>
    <fill>
      <patternFill patternType="solid">
        <fgColor rgb="FFFFFFCC"/>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2" tint="-9.9978637043366805E-2"/>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106">
    <xf numFmtId="0" fontId="0" fillId="0" borderId="0"/>
    <xf numFmtId="0" fontId="9" fillId="0" borderId="0"/>
    <xf numFmtId="0" fontId="11" fillId="0" borderId="0"/>
    <xf numFmtId="0" fontId="9"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164" fontId="3" fillId="0" borderId="0" applyFont="0" applyFill="0" applyBorder="0" applyAlignment="0" applyProtection="0"/>
    <xf numFmtId="9" fontId="3" fillId="0" borderId="0" applyFont="0" applyFill="0" applyBorder="0" applyAlignment="0" applyProtection="0"/>
    <xf numFmtId="0" fontId="18" fillId="0" borderId="0" applyNumberFormat="0" applyFill="0" applyBorder="0" applyAlignment="0" applyProtection="0"/>
    <xf numFmtId="0" fontId="1" fillId="0" borderId="0"/>
    <xf numFmtId="43" fontId="3" fillId="0" borderId="0" applyFont="0" applyFill="0" applyBorder="0" applyAlignment="0" applyProtection="0"/>
  </cellStyleXfs>
  <cellXfs count="362">
    <xf numFmtId="0" fontId="0" fillId="0" borderId="0" xfId="0"/>
    <xf numFmtId="0" fontId="4" fillId="0" borderId="0" xfId="0" applyFont="1" applyFill="1"/>
    <xf numFmtId="0" fontId="6" fillId="0" borderId="0" xfId="0" applyFont="1" applyFill="1" applyAlignment="1">
      <alignment horizontal="left" vertical="center"/>
    </xf>
    <xf numFmtId="0" fontId="4" fillId="0" borderId="0" xfId="0" applyFont="1" applyFill="1" applyAlignment="1">
      <alignment horizontal="center"/>
    </xf>
    <xf numFmtId="0" fontId="4" fillId="0" borderId="0" xfId="0" applyFont="1" applyFill="1" applyAlignment="1">
      <alignment horizontal="left"/>
    </xf>
    <xf numFmtId="0" fontId="7" fillId="0" borderId="0" xfId="0" applyFont="1" applyFill="1" applyAlignment="1">
      <alignment horizontal="center" vertical="center"/>
    </xf>
    <xf numFmtId="4" fontId="8" fillId="0" borderId="1" xfId="0" applyNumberFormat="1" applyFont="1" applyFill="1" applyBorder="1" applyAlignment="1">
      <alignment vertical="center" wrapText="1"/>
    </xf>
    <xf numFmtId="165" fontId="8" fillId="0" borderId="1" xfId="0" applyNumberFormat="1" applyFont="1" applyFill="1" applyBorder="1" applyAlignment="1">
      <alignment horizontal="right" vertical="center"/>
    </xf>
    <xf numFmtId="49" fontId="8" fillId="0" borderId="1" xfId="0" applyNumberFormat="1" applyFont="1" applyFill="1" applyBorder="1" applyAlignment="1">
      <alignment horizontal="center" vertical="center" wrapText="1"/>
    </xf>
    <xf numFmtId="166" fontId="10" fillId="0" borderId="1" xfId="1" applyNumberFormat="1" applyFont="1" applyFill="1" applyBorder="1" applyAlignment="1" applyProtection="1">
      <protection hidden="1"/>
    </xf>
    <xf numFmtId="166" fontId="10" fillId="0" borderId="1" xfId="2" applyNumberFormat="1" applyFont="1" applyFill="1" applyBorder="1" applyAlignment="1" applyProtection="1">
      <alignment vertical="top"/>
      <protection hidden="1"/>
    </xf>
    <xf numFmtId="3" fontId="8" fillId="0" borderId="1" xfId="0" applyNumberFormat="1" applyFont="1" applyFill="1" applyBorder="1" applyAlignment="1">
      <alignment vertical="center" wrapText="1"/>
    </xf>
    <xf numFmtId="2" fontId="8" fillId="0" borderId="1" xfId="0" applyNumberFormat="1" applyFont="1" applyFill="1" applyBorder="1" applyAlignment="1">
      <alignment vertical="center" wrapText="1"/>
    </xf>
    <xf numFmtId="0" fontId="0" fillId="0" borderId="0" xfId="0" applyFill="1"/>
    <xf numFmtId="3" fontId="8" fillId="0" borderId="1" xfId="0" applyNumberFormat="1" applyFont="1" applyFill="1" applyBorder="1" applyAlignment="1">
      <alignment horizontal="center" vertical="center" wrapText="1"/>
    </xf>
    <xf numFmtId="165" fontId="8" fillId="0" borderId="1" xfId="0" applyNumberFormat="1" applyFont="1" applyFill="1" applyBorder="1" applyAlignment="1">
      <alignment vertical="center"/>
    </xf>
    <xf numFmtId="167" fontId="8" fillId="0" borderId="1" xfId="0" applyNumberFormat="1" applyFont="1" applyFill="1" applyBorder="1" applyAlignment="1">
      <alignment vertical="center"/>
    </xf>
    <xf numFmtId="0" fontId="8" fillId="0" borderId="1" xfId="0" applyFont="1" applyFill="1" applyBorder="1" applyAlignment="1">
      <alignment vertical="center"/>
    </xf>
    <xf numFmtId="0" fontId="8" fillId="0" borderId="1" xfId="0" applyFont="1" applyFill="1" applyBorder="1" applyAlignment="1">
      <alignment horizontal="right" vertical="center" wrapText="1"/>
    </xf>
    <xf numFmtId="4" fontId="8" fillId="0" borderId="1" xfId="0" applyNumberFormat="1" applyFont="1" applyFill="1" applyBorder="1" applyAlignment="1">
      <alignment vertical="center"/>
    </xf>
    <xf numFmtId="0" fontId="8" fillId="0" borderId="1" xfId="0" applyFont="1" applyFill="1" applyBorder="1" applyAlignment="1">
      <alignment horizontal="right" vertical="center"/>
    </xf>
    <xf numFmtId="14" fontId="8" fillId="0" borderId="1" xfId="0" applyNumberFormat="1" applyFont="1" applyFill="1" applyBorder="1" applyAlignment="1">
      <alignment horizontal="center" vertical="center" wrapText="1"/>
    </xf>
    <xf numFmtId="4" fontId="0" fillId="0" borderId="0" xfId="0" applyNumberFormat="1"/>
    <xf numFmtId="3" fontId="8" fillId="0" borderId="1" xfId="0" applyNumberFormat="1" applyFont="1" applyFill="1" applyBorder="1" applyAlignment="1">
      <alignment vertical="center"/>
    </xf>
    <xf numFmtId="170" fontId="8" fillId="0" borderId="1" xfId="0" applyNumberFormat="1" applyFont="1" applyFill="1" applyBorder="1" applyAlignment="1">
      <alignment vertical="center"/>
    </xf>
    <xf numFmtId="171" fontId="8" fillId="0" borderId="1" xfId="0" applyNumberFormat="1" applyFont="1" applyFill="1" applyBorder="1" applyAlignment="1">
      <alignment vertical="center"/>
    </xf>
    <xf numFmtId="165" fontId="8" fillId="0" borderId="1" xfId="0" applyNumberFormat="1" applyFont="1" applyFill="1" applyBorder="1" applyAlignment="1">
      <alignment horizontal="center" vertical="center"/>
    </xf>
    <xf numFmtId="0" fontId="14" fillId="0" borderId="1" xfId="0" applyFont="1" applyFill="1" applyBorder="1" applyAlignment="1">
      <alignment vertical="center"/>
    </xf>
    <xf numFmtId="0" fontId="14" fillId="0" borderId="1" xfId="0" applyFont="1" applyFill="1" applyBorder="1" applyAlignment="1">
      <alignment horizontal="center" vertical="center"/>
    </xf>
    <xf numFmtId="168" fontId="12" fillId="0" borderId="1" xfId="0" applyNumberFormat="1" applyFont="1" applyFill="1" applyBorder="1" applyAlignment="1">
      <alignment horizontal="right" vertical="center" wrapText="1"/>
    </xf>
    <xf numFmtId="168" fontId="12" fillId="0" borderId="1" xfId="0" applyNumberFormat="1" applyFont="1" applyFill="1" applyBorder="1" applyAlignment="1">
      <alignment vertical="center"/>
    </xf>
    <xf numFmtId="4" fontId="15" fillId="0" borderId="0" xfId="0" applyNumberFormat="1" applyFont="1" applyFill="1" applyAlignment="1">
      <alignment vertical="center" wrapText="1"/>
    </xf>
    <xf numFmtId="4" fontId="15" fillId="0" borderId="0" xfId="0" applyNumberFormat="1" applyFont="1" applyFill="1" applyAlignment="1">
      <alignment horizontal="center" vertical="center" wrapText="1"/>
    </xf>
    <xf numFmtId="4" fontId="15" fillId="0" borderId="0" xfId="0" applyNumberFormat="1" applyFont="1" applyFill="1" applyAlignment="1">
      <alignment horizontal="left" vertical="center" wrapText="1"/>
    </xf>
    <xf numFmtId="4" fontId="15" fillId="0" borderId="0" xfId="0" applyNumberFormat="1" applyFont="1" applyFill="1" applyAlignment="1">
      <alignment vertical="center"/>
    </xf>
    <xf numFmtId="4" fontId="9" fillId="0" borderId="0" xfId="1" applyNumberFormat="1" applyFont="1" applyFill="1"/>
    <xf numFmtId="4" fontId="15" fillId="0" borderId="0" xfId="0" applyNumberFormat="1" applyFont="1" applyFill="1" applyAlignment="1">
      <alignment horizontal="right" vertical="center" wrapText="1"/>
    </xf>
    <xf numFmtId="4" fontId="16" fillId="0" borderId="0" xfId="0" applyNumberFormat="1" applyFont="1" applyFill="1"/>
    <xf numFmtId="168" fontId="15" fillId="0" borderId="0" xfId="0" applyNumberFormat="1" applyFont="1" applyFill="1" applyAlignment="1">
      <alignment vertical="center" wrapText="1"/>
    </xf>
    <xf numFmtId="4" fontId="4" fillId="0" borderId="0" xfId="0" applyNumberFormat="1" applyFont="1" applyFill="1"/>
    <xf numFmtId="168" fontId="4" fillId="0" borderId="0" xfId="0" applyNumberFormat="1" applyFont="1" applyFill="1"/>
    <xf numFmtId="0" fontId="8" fillId="0" borderId="0" xfId="0" applyFont="1" applyFill="1" applyAlignment="1">
      <alignment vertical="center"/>
    </xf>
    <xf numFmtId="0" fontId="8" fillId="0" borderId="0" xfId="0" applyFont="1" applyFill="1" applyAlignment="1">
      <alignment horizontal="left" vertical="center"/>
    </xf>
    <xf numFmtId="0" fontId="8" fillId="0" borderId="0" xfId="0" applyFont="1" applyFill="1" applyAlignment="1">
      <alignment horizontal="center" vertical="center"/>
    </xf>
    <xf numFmtId="0" fontId="17" fillId="0" borderId="0" xfId="0" applyFont="1" applyAlignment="1">
      <alignment horizontal="left" vertical="center"/>
    </xf>
    <xf numFmtId="49" fontId="4" fillId="0" borderId="0" xfId="0" applyNumberFormat="1" applyFont="1" applyFill="1"/>
    <xf numFmtId="49" fontId="8" fillId="0" borderId="1" xfId="0" applyNumberFormat="1" applyFont="1" applyFill="1" applyBorder="1" applyAlignment="1">
      <alignment vertical="center" wrapText="1"/>
    </xf>
    <xf numFmtId="49" fontId="8" fillId="0" borderId="1" xfId="0" applyNumberFormat="1" applyFont="1" applyFill="1" applyBorder="1" applyAlignment="1">
      <alignment vertical="center"/>
    </xf>
    <xf numFmtId="49" fontId="14" fillId="0" borderId="1" xfId="0" applyNumberFormat="1" applyFont="1" applyFill="1" applyBorder="1" applyAlignment="1">
      <alignment vertical="center"/>
    </xf>
    <xf numFmtId="49" fontId="15" fillId="0" borderId="0" xfId="0" applyNumberFormat="1" applyFont="1" applyFill="1" applyAlignment="1">
      <alignment vertical="center" wrapText="1"/>
    </xf>
    <xf numFmtId="49" fontId="8" fillId="0" borderId="0" xfId="0" applyNumberFormat="1" applyFont="1" applyFill="1" applyAlignment="1">
      <alignment horizontal="left" vertical="center"/>
    </xf>
    <xf numFmtId="168" fontId="8" fillId="0" borderId="1" xfId="0" applyNumberFormat="1" applyFont="1" applyFill="1" applyBorder="1" applyAlignment="1">
      <alignment vertical="center" wrapText="1"/>
    </xf>
    <xf numFmtId="168" fontId="10" fillId="0" borderId="1" xfId="1" applyNumberFormat="1" applyFont="1" applyFill="1" applyBorder="1" applyAlignment="1" applyProtection="1">
      <protection hidden="1"/>
    </xf>
    <xf numFmtId="168" fontId="10" fillId="0" borderId="1" xfId="3" applyNumberFormat="1" applyFont="1" applyFill="1" applyBorder="1" applyAlignment="1" applyProtection="1">
      <alignment vertical="top"/>
      <protection hidden="1"/>
    </xf>
    <xf numFmtId="168" fontId="12" fillId="0" borderId="1" xfId="1" applyNumberFormat="1" applyFont="1" applyFill="1" applyBorder="1"/>
    <xf numFmtId="49" fontId="8" fillId="0" borderId="2" xfId="0" applyNumberFormat="1" applyFont="1" applyFill="1" applyBorder="1" applyAlignment="1">
      <alignment horizontal="center" vertical="center" wrapText="1"/>
    </xf>
    <xf numFmtId="170" fontId="8" fillId="0" borderId="1" xfId="0" applyNumberFormat="1" applyFont="1" applyFill="1" applyBorder="1" applyAlignment="1">
      <alignment vertical="center" wrapText="1"/>
    </xf>
    <xf numFmtId="168" fontId="8" fillId="0" borderId="1" xfId="0" applyNumberFormat="1" applyFont="1" applyFill="1" applyBorder="1" applyAlignment="1">
      <alignment vertical="center"/>
    </xf>
    <xf numFmtId="168" fontId="8" fillId="0" borderId="4" xfId="0" applyNumberFormat="1" applyFont="1" applyFill="1" applyBorder="1" applyAlignment="1">
      <alignment vertical="center"/>
    </xf>
    <xf numFmtId="168" fontId="12" fillId="0" borderId="1" xfId="0" applyNumberFormat="1" applyFont="1" applyFill="1" applyBorder="1" applyAlignment="1">
      <alignment vertical="center" wrapText="1"/>
    </xf>
    <xf numFmtId="170" fontId="8" fillId="0" borderId="1" xfId="0" applyNumberFormat="1" applyFont="1" applyFill="1" applyBorder="1" applyAlignment="1">
      <alignment horizontal="right" vertical="center"/>
    </xf>
    <xf numFmtId="168" fontId="8" fillId="0" borderId="1" xfId="0" applyNumberFormat="1" applyFont="1" applyFill="1" applyBorder="1" applyAlignment="1">
      <alignment horizontal="right" vertical="center"/>
    </xf>
    <xf numFmtId="9" fontId="8" fillId="0" borderId="1" xfId="102" applyFont="1" applyFill="1" applyBorder="1" applyAlignment="1">
      <alignment vertical="center"/>
    </xf>
    <xf numFmtId="168" fontId="8" fillId="0" borderId="1" xfId="0" applyNumberFormat="1" applyFont="1" applyFill="1" applyBorder="1" applyAlignment="1">
      <alignment horizontal="right" vertical="center" wrapText="1"/>
    </xf>
    <xf numFmtId="168" fontId="14" fillId="0" borderId="1" xfId="0" applyNumberFormat="1" applyFont="1" applyFill="1" applyBorder="1" applyAlignment="1">
      <alignment horizontal="center" vertical="center"/>
    </xf>
    <xf numFmtId="4" fontId="8" fillId="0" borderId="1" xfId="0" applyNumberFormat="1" applyFont="1" applyFill="1" applyBorder="1" applyAlignment="1">
      <alignment horizontal="right" vertical="center"/>
    </xf>
    <xf numFmtId="168" fontId="13" fillId="0" borderId="1" xfId="1" applyNumberFormat="1" applyFont="1" applyFill="1" applyBorder="1" applyAlignment="1" applyProtection="1">
      <protection hidden="1"/>
    </xf>
    <xf numFmtId="0" fontId="8" fillId="0" borderId="3" xfId="0" applyFont="1" applyFill="1" applyBorder="1" applyAlignment="1">
      <alignment vertical="center" wrapText="1"/>
    </xf>
    <xf numFmtId="0" fontId="22" fillId="0" borderId="0" xfId="0" applyFont="1" applyAlignment="1">
      <alignment horizontal="center" vertical="center"/>
    </xf>
    <xf numFmtId="0" fontId="1" fillId="0" borderId="1" xfId="0" applyFont="1" applyBorder="1" applyAlignment="1">
      <alignment vertical="center" wrapText="1"/>
    </xf>
    <xf numFmtId="168" fontId="23" fillId="0" borderId="1" xfId="0" applyNumberFormat="1" applyFont="1" applyBorder="1" applyAlignment="1">
      <alignment horizontal="center" vertical="center" wrapText="1"/>
    </xf>
    <xf numFmtId="170" fontId="23" fillId="0" borderId="1" xfId="0" applyNumberFormat="1" applyFont="1" applyBorder="1" applyAlignment="1">
      <alignment horizontal="center" vertical="center" wrapText="1"/>
    </xf>
    <xf numFmtId="168" fontId="23" fillId="0" borderId="5" xfId="0" applyNumberFormat="1" applyFont="1" applyBorder="1" applyAlignment="1">
      <alignment horizontal="center" vertical="center" wrapText="1"/>
    </xf>
    <xf numFmtId="0" fontId="0" fillId="2" borderId="0" xfId="0" applyFill="1"/>
    <xf numFmtId="49" fontId="8" fillId="0" borderId="4" xfId="0" applyNumberFormat="1" applyFont="1" applyFill="1" applyBorder="1" applyAlignment="1">
      <alignment horizontal="center" vertical="center" wrapText="1"/>
    </xf>
    <xf numFmtId="3" fontId="8" fillId="0" borderId="4" xfId="0" applyNumberFormat="1" applyFont="1" applyFill="1" applyBorder="1" applyAlignment="1">
      <alignment horizontal="center" vertical="center" wrapText="1"/>
    </xf>
    <xf numFmtId="168" fontId="8" fillId="0" borderId="4" xfId="0" applyNumberFormat="1" applyFont="1" applyFill="1" applyBorder="1" applyAlignment="1">
      <alignment vertical="center" wrapText="1"/>
    </xf>
    <xf numFmtId="49" fontId="8" fillId="0" borderId="4" xfId="0" applyNumberFormat="1" applyFont="1" applyFill="1" applyBorder="1" applyAlignment="1">
      <alignment vertical="center" wrapText="1"/>
    </xf>
    <xf numFmtId="49" fontId="8" fillId="0" borderId="5" xfId="0" applyNumberFormat="1" applyFont="1" applyFill="1" applyBorder="1" applyAlignment="1">
      <alignment vertical="center" wrapText="1"/>
    </xf>
    <xf numFmtId="4" fontId="8" fillId="0" borderId="5" xfId="0" applyNumberFormat="1" applyFont="1" applyFill="1" applyBorder="1" applyAlignment="1">
      <alignment vertical="center" wrapText="1"/>
    </xf>
    <xf numFmtId="168" fontId="10" fillId="0" borderId="5" xfId="1" applyNumberFormat="1" applyFont="1" applyFill="1" applyBorder="1" applyAlignment="1" applyProtection="1">
      <protection hidden="1"/>
    </xf>
    <xf numFmtId="168" fontId="8" fillId="0" borderId="5" xfId="0" applyNumberFormat="1" applyFont="1" applyFill="1" applyBorder="1" applyAlignment="1">
      <alignment vertical="center" wrapText="1"/>
    </xf>
    <xf numFmtId="166" fontId="10" fillId="0" borderId="5" xfId="1" applyNumberFormat="1" applyFont="1" applyFill="1" applyBorder="1" applyAlignment="1" applyProtection="1">
      <protection hidden="1"/>
    </xf>
    <xf numFmtId="0" fontId="8" fillId="0" borderId="7" xfId="0" applyFont="1" applyFill="1" applyBorder="1" applyAlignment="1">
      <alignment vertical="center" wrapText="1"/>
    </xf>
    <xf numFmtId="165" fontId="8" fillId="0" borderId="5" xfId="0" applyNumberFormat="1" applyFont="1" applyFill="1" applyBorder="1" applyAlignment="1">
      <alignment vertical="center"/>
    </xf>
    <xf numFmtId="4" fontId="8" fillId="0" borderId="7" xfId="0" applyNumberFormat="1" applyFont="1" applyFill="1" applyBorder="1" applyAlignment="1">
      <alignment vertical="center" wrapText="1"/>
    </xf>
    <xf numFmtId="3" fontId="8" fillId="0" borderId="2" xfId="0" applyNumberFormat="1" applyFont="1" applyFill="1" applyBorder="1" applyAlignment="1">
      <alignment horizontal="center" vertical="center" wrapText="1"/>
    </xf>
    <xf numFmtId="168" fontId="8" fillId="0" borderId="2" xfId="0" applyNumberFormat="1" applyFont="1" applyFill="1" applyBorder="1" applyAlignment="1">
      <alignment vertical="center"/>
    </xf>
    <xf numFmtId="168" fontId="8" fillId="0" borderId="2" xfId="0" applyNumberFormat="1" applyFont="1" applyFill="1" applyBorder="1" applyAlignment="1">
      <alignment vertical="center" wrapText="1"/>
    </xf>
    <xf numFmtId="49" fontId="8" fillId="0" borderId="5" xfId="0" applyNumberFormat="1" applyFont="1" applyFill="1" applyBorder="1" applyAlignment="1">
      <alignment horizontal="center" vertical="center" wrapText="1"/>
    </xf>
    <xf numFmtId="168" fontId="8" fillId="0" borderId="5" xfId="0" applyNumberFormat="1" applyFont="1" applyFill="1" applyBorder="1" applyAlignment="1">
      <alignment vertical="center"/>
    </xf>
    <xf numFmtId="4" fontId="26" fillId="0" borderId="0" xfId="0" applyNumberFormat="1" applyFont="1"/>
    <xf numFmtId="0" fontId="27" fillId="0" borderId="0" xfId="0" applyFont="1"/>
    <xf numFmtId="4" fontId="27" fillId="0" borderId="0" xfId="0" applyNumberFormat="1" applyFont="1"/>
    <xf numFmtId="4" fontId="0" fillId="0" borderId="0" xfId="0" applyNumberFormat="1" applyFill="1"/>
    <xf numFmtId="168" fontId="23" fillId="0" borderId="1" xfId="0" applyNumberFormat="1" applyFont="1" applyFill="1" applyBorder="1" applyAlignment="1">
      <alignment horizontal="center" vertical="center" wrapText="1"/>
    </xf>
    <xf numFmtId="170" fontId="23" fillId="0" borderId="1" xfId="0" applyNumberFormat="1" applyFont="1" applyFill="1" applyBorder="1" applyAlignment="1">
      <alignment horizontal="center" vertical="center" wrapText="1"/>
    </xf>
    <xf numFmtId="168" fontId="23" fillId="0" borderId="5" xfId="0" applyNumberFormat="1" applyFont="1" applyFill="1" applyBorder="1" applyAlignment="1">
      <alignment horizontal="center" vertical="center" wrapText="1"/>
    </xf>
    <xf numFmtId="4" fontId="27" fillId="0" borderId="0" xfId="0" applyNumberFormat="1" applyFont="1" applyFill="1"/>
    <xf numFmtId="0" fontId="28" fillId="0" borderId="0" xfId="0" applyFont="1" applyFill="1"/>
    <xf numFmtId="4" fontId="26" fillId="0" borderId="0" xfId="0" applyNumberFormat="1" applyFont="1" applyFill="1"/>
    <xf numFmtId="0" fontId="0" fillId="0" borderId="1" xfId="0" applyFill="1" applyBorder="1"/>
    <xf numFmtId="0" fontId="8" fillId="0" borderId="5" xfId="0" applyFont="1" applyFill="1" applyBorder="1" applyAlignment="1">
      <alignment vertical="center"/>
    </xf>
    <xf numFmtId="0" fontId="8" fillId="0" borderId="5" xfId="0" applyFont="1" applyFill="1" applyBorder="1" applyAlignment="1">
      <alignment horizontal="right" vertical="center"/>
    </xf>
    <xf numFmtId="4" fontId="8" fillId="0" borderId="4" xfId="0" applyNumberFormat="1" applyFont="1" applyFill="1" applyBorder="1" applyAlignment="1">
      <alignment vertical="center"/>
    </xf>
    <xf numFmtId="169" fontId="8" fillId="0" borderId="1" xfId="0" applyNumberFormat="1" applyFont="1" applyFill="1" applyBorder="1" applyAlignment="1">
      <alignment vertical="center"/>
    </xf>
    <xf numFmtId="0" fontId="8" fillId="0" borderId="3" xfId="0" applyFont="1" applyFill="1" applyBorder="1" applyAlignment="1">
      <alignment vertical="center"/>
    </xf>
    <xf numFmtId="0" fontId="8" fillId="0" borderId="4" xfId="0" applyFont="1" applyFill="1" applyBorder="1" applyAlignment="1">
      <alignment vertical="center"/>
    </xf>
    <xf numFmtId="0" fontId="8" fillId="0" borderId="6" xfId="0" applyFont="1" applyFill="1" applyBorder="1" applyAlignment="1">
      <alignment vertical="center"/>
    </xf>
    <xf numFmtId="173" fontId="8" fillId="0" borderId="1" xfId="105" applyNumberFormat="1" applyFont="1" applyFill="1" applyBorder="1" applyAlignment="1">
      <alignment vertical="center" wrapText="1"/>
    </xf>
    <xf numFmtId="0" fontId="17" fillId="0" borderId="1" xfId="0" applyFont="1" applyFill="1" applyBorder="1" applyAlignment="1">
      <alignment horizontal="center" vertical="center" wrapText="1"/>
    </xf>
    <xf numFmtId="165" fontId="8" fillId="0" borderId="1" xfId="0" applyNumberFormat="1" applyFont="1" applyFill="1" applyBorder="1" applyAlignment="1">
      <alignment vertical="center" wrapText="1"/>
    </xf>
    <xf numFmtId="165" fontId="8" fillId="0" borderId="4" xfId="0" applyNumberFormat="1" applyFont="1" applyFill="1" applyBorder="1" applyAlignment="1">
      <alignment vertical="center" wrapText="1"/>
    </xf>
    <xf numFmtId="49" fontId="8" fillId="0" borderId="5" xfId="0" applyNumberFormat="1" applyFont="1" applyFill="1" applyBorder="1" applyAlignment="1">
      <alignment vertical="center"/>
    </xf>
    <xf numFmtId="49" fontId="8" fillId="0" borderId="4" xfId="0" applyNumberFormat="1" applyFont="1" applyFill="1" applyBorder="1" applyAlignment="1">
      <alignment vertical="center"/>
    </xf>
    <xf numFmtId="3" fontId="8" fillId="0" borderId="5" xfId="0" applyNumberFormat="1" applyFont="1" applyFill="1" applyBorder="1" applyAlignment="1">
      <alignment vertical="center"/>
    </xf>
    <xf numFmtId="1" fontId="8" fillId="0" borderId="5" xfId="0" applyNumberFormat="1" applyFont="1" applyFill="1" applyBorder="1" applyAlignment="1">
      <alignment vertical="center"/>
    </xf>
    <xf numFmtId="0" fontId="8" fillId="0" borderId="7" xfId="0" applyFont="1" applyFill="1" applyBorder="1" applyAlignment="1">
      <alignment vertical="center"/>
    </xf>
    <xf numFmtId="165" fontId="8" fillId="0" borderId="3" xfId="0" applyNumberFormat="1" applyFont="1" applyFill="1" applyBorder="1" applyAlignment="1">
      <alignment vertical="center"/>
    </xf>
    <xf numFmtId="4" fontId="8" fillId="0" borderId="3" xfId="0" applyNumberFormat="1" applyFont="1" applyFill="1" applyBorder="1" applyAlignment="1">
      <alignment vertical="center"/>
    </xf>
    <xf numFmtId="165" fontId="8" fillId="0" borderId="5" xfId="0" applyNumberFormat="1" applyFont="1" applyFill="1" applyBorder="1" applyAlignment="1">
      <alignment horizontal="right" vertical="center"/>
    </xf>
    <xf numFmtId="171" fontId="8" fillId="0" borderId="4" xfId="0" applyNumberFormat="1" applyFont="1" applyFill="1" applyBorder="1" applyAlignment="1">
      <alignment vertical="center"/>
    </xf>
    <xf numFmtId="165" fontId="8" fillId="0" borderId="4" xfId="0" applyNumberFormat="1" applyFont="1" applyFill="1" applyBorder="1" applyAlignment="1">
      <alignment vertical="center"/>
    </xf>
    <xf numFmtId="4" fontId="8" fillId="0" borderId="5" xfId="0" applyNumberFormat="1" applyFont="1" applyFill="1" applyBorder="1" applyAlignment="1">
      <alignment vertical="center"/>
    </xf>
    <xf numFmtId="4" fontId="12" fillId="0" borderId="1" xfId="0" applyNumberFormat="1" applyFont="1" applyFill="1" applyBorder="1" applyAlignment="1">
      <alignment vertical="center" wrapText="1"/>
    </xf>
    <xf numFmtId="0" fontId="0" fillId="0" borderId="0" xfId="0" applyFill="1" applyAlignment="1">
      <alignment vertical="center"/>
    </xf>
    <xf numFmtId="0" fontId="17" fillId="0" borderId="1" xfId="0" applyFont="1" applyFill="1" applyBorder="1" applyAlignment="1">
      <alignment vertical="center" wrapText="1"/>
    </xf>
    <xf numFmtId="172" fontId="19" fillId="0" borderId="1" xfId="0" applyNumberFormat="1" applyFont="1" applyFill="1" applyBorder="1" applyAlignment="1">
      <alignment horizontal="center" vertical="center" wrapText="1"/>
    </xf>
    <xf numFmtId="4" fontId="17" fillId="0" borderId="1" xfId="0" applyNumberFormat="1" applyFont="1" applyFill="1" applyBorder="1" applyAlignment="1">
      <alignment horizontal="center" vertical="center" wrapText="1"/>
    </xf>
    <xf numFmtId="4" fontId="17" fillId="0" borderId="1" xfId="0" applyNumberFormat="1" applyFont="1" applyFill="1" applyBorder="1" applyAlignment="1">
      <alignment vertical="center" wrapText="1"/>
    </xf>
    <xf numFmtId="0" fontId="23" fillId="0" borderId="1" xfId="0" applyFont="1" applyBorder="1" applyAlignment="1">
      <alignment horizontal="center" vertical="center" wrapText="1"/>
    </xf>
    <xf numFmtId="0" fontId="23" fillId="0" borderId="1" xfId="0" applyFont="1" applyFill="1" applyBorder="1" applyAlignment="1">
      <alignment horizontal="center" vertical="center" wrapText="1"/>
    </xf>
    <xf numFmtId="0" fontId="0" fillId="3" borderId="0" xfId="0" applyFill="1"/>
    <xf numFmtId="4" fontId="0" fillId="3" borderId="0" xfId="0" applyNumberFormat="1" applyFill="1"/>
    <xf numFmtId="4" fontId="0" fillId="2" borderId="0" xfId="0" applyNumberFormat="1" applyFill="1"/>
    <xf numFmtId="4" fontId="17" fillId="0" borderId="0" xfId="0" applyNumberFormat="1" applyFont="1" applyAlignment="1">
      <alignment horizontal="left" vertical="center"/>
    </xf>
    <xf numFmtId="0" fontId="1" fillId="0" borderId="14" xfId="0" applyFont="1" applyFill="1" applyBorder="1" applyAlignment="1">
      <alignment vertical="center" wrapText="1"/>
    </xf>
    <xf numFmtId="0" fontId="23" fillId="0" borderId="13" xfId="0" applyFont="1" applyBorder="1" applyAlignment="1">
      <alignment vertical="center" wrapText="1"/>
    </xf>
    <xf numFmtId="0" fontId="18" fillId="0" borderId="13" xfId="103" applyBorder="1" applyAlignment="1">
      <alignment vertical="center" wrapText="1"/>
    </xf>
    <xf numFmtId="0" fontId="17" fillId="0" borderId="13" xfId="0" applyFont="1" applyBorder="1" applyAlignment="1">
      <alignment vertical="center" wrapText="1"/>
    </xf>
    <xf numFmtId="0" fontId="23" fillId="0" borderId="15" xfId="0" applyFont="1" applyFill="1" applyBorder="1" applyAlignment="1">
      <alignment horizontal="center" vertical="center" wrapText="1"/>
    </xf>
    <xf numFmtId="0" fontId="23" fillId="0" borderId="10" xfId="0" applyFont="1" applyBorder="1" applyAlignment="1">
      <alignment vertical="center" wrapText="1"/>
    </xf>
    <xf numFmtId="168" fontId="23" fillId="0" borderId="11" xfId="0" applyNumberFormat="1" applyFont="1" applyBorder="1" applyAlignment="1">
      <alignment horizontal="center" vertical="center" wrapText="1"/>
    </xf>
    <xf numFmtId="168" fontId="23" fillId="0" borderId="11" xfId="0" applyNumberFormat="1" applyFont="1" applyFill="1" applyBorder="1" applyAlignment="1">
      <alignment horizontal="center" vertical="center" wrapText="1"/>
    </xf>
    <xf numFmtId="0" fontId="1" fillId="0" borderId="12" xfId="0" applyFont="1" applyFill="1" applyBorder="1" applyAlignment="1">
      <alignment vertical="center" wrapText="1"/>
    </xf>
    <xf numFmtId="0" fontId="17" fillId="0" borderId="20" xfId="0" applyFont="1" applyBorder="1" applyAlignment="1">
      <alignment vertical="center" wrapText="1"/>
    </xf>
    <xf numFmtId="168" fontId="23" fillId="0" borderId="21" xfId="0" applyNumberFormat="1" applyFont="1" applyBorder="1" applyAlignment="1">
      <alignment horizontal="center" vertical="center" wrapText="1"/>
    </xf>
    <xf numFmtId="168" fontId="23" fillId="0" borderId="21" xfId="0" applyNumberFormat="1" applyFont="1" applyFill="1" applyBorder="1" applyAlignment="1">
      <alignment horizontal="center" vertical="center" wrapText="1"/>
    </xf>
    <xf numFmtId="0" fontId="23" fillId="0" borderId="22" xfId="0" applyFont="1" applyFill="1" applyBorder="1" applyAlignment="1">
      <alignment horizontal="center" vertical="center" wrapText="1"/>
    </xf>
    <xf numFmtId="0" fontId="17" fillId="0" borderId="10" xfId="0" applyFont="1" applyBorder="1" applyAlignment="1">
      <alignment vertical="center" wrapText="1"/>
    </xf>
    <xf numFmtId="168" fontId="0" fillId="0" borderId="0" xfId="0" applyNumberFormat="1"/>
    <xf numFmtId="0" fontId="23" fillId="0" borderId="13" xfId="0" applyFont="1" applyBorder="1" applyAlignment="1">
      <alignment horizontal="center" vertical="center" wrapText="1"/>
    </xf>
    <xf numFmtId="0" fontId="23" fillId="0" borderId="12" xfId="0" applyFont="1" applyFill="1" applyBorder="1" applyAlignment="1">
      <alignment horizontal="center" vertical="center" wrapText="1"/>
    </xf>
    <xf numFmtId="0" fontId="23" fillId="0" borderId="14" xfId="0" applyFont="1" applyFill="1" applyBorder="1" applyAlignment="1">
      <alignment horizontal="center" vertical="center" wrapText="1"/>
    </xf>
    <xf numFmtId="4" fontId="21" fillId="0" borderId="0" xfId="0" applyNumberFormat="1" applyFont="1" applyFill="1" applyAlignment="1">
      <alignment horizontal="center" wrapText="1"/>
    </xf>
    <xf numFmtId="0" fontId="30" fillId="0" borderId="0" xfId="0" applyFont="1" applyFill="1" applyAlignment="1">
      <alignment horizontal="right" vertical="center"/>
    </xf>
    <xf numFmtId="4" fontId="30" fillId="0" borderId="0" xfId="0" applyNumberFormat="1" applyFont="1" applyFill="1" applyAlignment="1">
      <alignment horizontal="right" vertical="center"/>
    </xf>
    <xf numFmtId="0" fontId="31" fillId="0" borderId="0" xfId="0" applyFont="1" applyFill="1" applyAlignment="1">
      <alignment horizontal="center" vertical="center"/>
    </xf>
    <xf numFmtId="0" fontId="32" fillId="0" borderId="1" xfId="0" applyFont="1" applyFill="1" applyBorder="1" applyAlignment="1">
      <alignment horizontal="center" vertical="center" wrapText="1"/>
    </xf>
    <xf numFmtId="4" fontId="32" fillId="0" borderId="1" xfId="0" applyNumberFormat="1" applyFont="1" applyFill="1" applyBorder="1" applyAlignment="1">
      <alignment horizontal="center" vertical="center" wrapText="1"/>
    </xf>
    <xf numFmtId="0" fontId="13" fillId="0" borderId="0" xfId="1" applyNumberFormat="1" applyFont="1" applyFill="1" applyBorder="1" applyAlignment="1" applyProtection="1">
      <alignment horizontal="left" wrapText="1"/>
      <protection hidden="1"/>
    </xf>
    <xf numFmtId="0" fontId="32" fillId="0" borderId="1" xfId="0" applyFont="1" applyFill="1" applyBorder="1" applyAlignment="1">
      <alignment vertical="center" wrapText="1"/>
    </xf>
    <xf numFmtId="4" fontId="32" fillId="0" borderId="1" xfId="0" applyNumberFormat="1" applyFont="1" applyFill="1" applyBorder="1" applyAlignment="1">
      <alignment horizontal="right" vertical="center" wrapText="1"/>
    </xf>
    <xf numFmtId="4" fontId="5" fillId="0" borderId="1" xfId="0" applyNumberFormat="1" applyFont="1" applyFill="1" applyBorder="1" applyAlignment="1">
      <alignment horizontal="right" vertical="center" wrapText="1"/>
    </xf>
    <xf numFmtId="0" fontId="33" fillId="0" borderId="1" xfId="0" applyFont="1" applyFill="1" applyBorder="1" applyAlignment="1">
      <alignment vertical="center" wrapText="1"/>
    </xf>
    <xf numFmtId="4" fontId="34" fillId="0" borderId="1" xfId="0" applyNumberFormat="1" applyFont="1" applyFill="1" applyBorder="1" applyAlignment="1">
      <alignment horizontal="right" vertical="center" wrapText="1"/>
    </xf>
    <xf numFmtId="4" fontId="13" fillId="0" borderId="0" xfId="1" applyNumberFormat="1" applyFont="1" applyFill="1" applyBorder="1" applyAlignment="1" applyProtection="1">
      <alignment wrapText="1"/>
      <protection hidden="1"/>
    </xf>
    <xf numFmtId="4" fontId="35" fillId="0" borderId="0" xfId="1" applyNumberFormat="1" applyFont="1" applyFill="1" applyBorder="1" applyAlignment="1" applyProtection="1">
      <alignment wrapText="1"/>
      <protection hidden="1"/>
    </xf>
    <xf numFmtId="0" fontId="13" fillId="0" borderId="0" xfId="1" applyNumberFormat="1" applyFont="1" applyFill="1" applyBorder="1" applyAlignment="1" applyProtection="1">
      <alignment wrapText="1"/>
      <protection hidden="1"/>
    </xf>
    <xf numFmtId="168" fontId="32" fillId="0" borderId="1" xfId="0" applyNumberFormat="1" applyFont="1" applyFill="1" applyBorder="1" applyAlignment="1">
      <alignment horizontal="right" vertical="center" wrapText="1"/>
    </xf>
    <xf numFmtId="0" fontId="19" fillId="4" borderId="0" xfId="0" applyFont="1" applyFill="1"/>
    <xf numFmtId="168" fontId="33" fillId="0" borderId="1" xfId="0" applyNumberFormat="1" applyFont="1" applyFill="1" applyBorder="1" applyAlignment="1">
      <alignment horizontal="right" vertical="center" wrapText="1"/>
    </xf>
    <xf numFmtId="4" fontId="13" fillId="0" borderId="0" xfId="1" applyNumberFormat="1" applyFont="1" applyFill="1" applyBorder="1" applyAlignment="1" applyProtection="1">
      <alignment horizontal="left" wrapText="1"/>
      <protection hidden="1"/>
    </xf>
    <xf numFmtId="4" fontId="36" fillId="0" borderId="0" xfId="1" applyNumberFormat="1" applyFont="1" applyFill="1" applyBorder="1" applyAlignment="1" applyProtection="1">
      <alignment horizontal="left" wrapText="1"/>
      <protection hidden="1"/>
    </xf>
    <xf numFmtId="0" fontId="35" fillId="0" borderId="0" xfId="1" applyNumberFormat="1" applyFont="1" applyFill="1" applyBorder="1" applyAlignment="1" applyProtection="1">
      <alignment horizontal="left" wrapText="1"/>
      <protection hidden="1"/>
    </xf>
    <xf numFmtId="4" fontId="35" fillId="0" borderId="0" xfId="1" applyNumberFormat="1" applyFont="1" applyFill="1" applyBorder="1" applyAlignment="1" applyProtection="1">
      <alignment horizontal="left" wrapText="1"/>
      <protection hidden="1"/>
    </xf>
    <xf numFmtId="4" fontId="33" fillId="0" borderId="1" xfId="0" applyNumberFormat="1" applyFont="1" applyFill="1" applyBorder="1" applyAlignment="1">
      <alignment horizontal="right" vertical="center" wrapText="1"/>
    </xf>
    <xf numFmtId="169" fontId="27" fillId="0" borderId="0" xfId="0" applyNumberFormat="1" applyFont="1" applyBorder="1" applyAlignment="1">
      <alignment horizontal="center" vertical="center"/>
    </xf>
    <xf numFmtId="4" fontId="37" fillId="0" borderId="0" xfId="0" applyNumberFormat="1" applyFont="1" applyBorder="1" applyAlignment="1">
      <alignment horizontal="center" vertical="center" wrapText="1"/>
    </xf>
    <xf numFmtId="4" fontId="38" fillId="0" borderId="0" xfId="0" applyNumberFormat="1" applyFont="1" applyBorder="1" applyAlignment="1">
      <alignment horizontal="center" vertical="center" wrapText="1"/>
    </xf>
    <xf numFmtId="4" fontId="27" fillId="0" borderId="0" xfId="0" applyNumberFormat="1" applyFont="1" applyBorder="1"/>
    <xf numFmtId="0" fontId="0" fillId="0" borderId="0" xfId="0" applyBorder="1"/>
    <xf numFmtId="169" fontId="32" fillId="0" borderId="1" xfId="0" applyNumberFormat="1" applyFont="1" applyFill="1" applyBorder="1" applyAlignment="1">
      <alignment horizontal="right" vertical="center"/>
    </xf>
    <xf numFmtId="169" fontId="33" fillId="0" borderId="1" xfId="0" applyNumberFormat="1" applyFont="1" applyFill="1" applyBorder="1" applyAlignment="1">
      <alignment horizontal="right" vertical="center" wrapText="1"/>
    </xf>
    <xf numFmtId="174" fontId="37" fillId="0" borderId="0" xfId="0" applyNumberFormat="1" applyFont="1" applyFill="1" applyBorder="1" applyAlignment="1">
      <alignment vertical="center" wrapText="1"/>
    </xf>
    <xf numFmtId="4" fontId="37" fillId="0" borderId="0" xfId="0" applyNumberFormat="1" applyFont="1" applyBorder="1" applyAlignment="1">
      <alignment vertical="center" wrapText="1"/>
    </xf>
    <xf numFmtId="174" fontId="37" fillId="0" borderId="0" xfId="0" applyNumberFormat="1" applyFont="1" applyBorder="1" applyAlignment="1">
      <alignment vertical="center" wrapText="1"/>
    </xf>
    <xf numFmtId="174" fontId="38" fillId="0" borderId="0" xfId="0" applyNumberFormat="1" applyFont="1" applyFill="1" applyBorder="1" applyAlignment="1">
      <alignment vertical="center" wrapText="1"/>
    </xf>
    <xf numFmtId="0" fontId="37" fillId="0" borderId="0" xfId="0" applyFont="1" applyBorder="1" applyAlignment="1">
      <alignment horizontal="center" vertical="center" wrapText="1"/>
    </xf>
    <xf numFmtId="169" fontId="27" fillId="0" borderId="0" xfId="0" applyNumberFormat="1" applyFont="1"/>
    <xf numFmtId="4" fontId="32" fillId="0" borderId="1" xfId="0" applyNumberFormat="1" applyFont="1" applyFill="1" applyBorder="1" applyAlignment="1">
      <alignment horizontal="right" vertical="center"/>
    </xf>
    <xf numFmtId="0" fontId="5" fillId="0" borderId="1" xfId="0" applyFont="1" applyFill="1" applyBorder="1" applyAlignment="1">
      <alignment vertical="center" wrapText="1"/>
    </xf>
    <xf numFmtId="171" fontId="27" fillId="0" borderId="0" xfId="0" applyNumberFormat="1" applyFont="1"/>
    <xf numFmtId="175" fontId="0" fillId="0" borderId="0" xfId="98" applyNumberFormat="1" applyFont="1"/>
    <xf numFmtId="176" fontId="0" fillId="0" borderId="0" xfId="0" applyNumberFormat="1"/>
    <xf numFmtId="175" fontId="0" fillId="0" borderId="0" xfId="98" applyNumberFormat="1" applyFont="1" applyBorder="1"/>
    <xf numFmtId="4" fontId="37" fillId="0" borderId="0" xfId="0" applyNumberFormat="1" applyFont="1" applyFill="1" applyBorder="1" applyAlignment="1">
      <alignment vertical="center" wrapText="1"/>
    </xf>
    <xf numFmtId="0" fontId="29" fillId="0" borderId="0" xfId="0" applyFont="1" applyBorder="1"/>
    <xf numFmtId="0" fontId="19" fillId="0" borderId="0" xfId="0" applyFont="1" applyFill="1" applyBorder="1" applyAlignment="1">
      <alignment wrapText="1"/>
    </xf>
    <xf numFmtId="4" fontId="19" fillId="0" borderId="0" xfId="0" applyNumberFormat="1" applyFont="1" applyFill="1" applyBorder="1" applyAlignment="1">
      <alignment wrapText="1"/>
    </xf>
    <xf numFmtId="0" fontId="19" fillId="0" borderId="0" xfId="0" applyFont="1" applyFill="1" applyAlignment="1">
      <alignment wrapText="1"/>
    </xf>
    <xf numFmtId="4" fontId="19" fillId="0" borderId="0" xfId="0" applyNumberFormat="1" applyFont="1" applyFill="1" applyAlignment="1">
      <alignment wrapText="1"/>
    </xf>
    <xf numFmtId="0" fontId="17" fillId="0" borderId="25" xfId="0" applyFont="1" applyBorder="1" applyAlignment="1">
      <alignment vertical="center" wrapText="1"/>
    </xf>
    <xf numFmtId="168" fontId="23" fillId="0" borderId="26" xfId="0" applyNumberFormat="1" applyFont="1" applyBorder="1" applyAlignment="1">
      <alignment horizontal="center" vertical="center" wrapText="1"/>
    </xf>
    <xf numFmtId="0" fontId="23" fillId="0" borderId="27" xfId="0" applyFont="1" applyFill="1" applyBorder="1" applyAlignment="1">
      <alignment horizontal="center" vertical="center" wrapText="1"/>
    </xf>
    <xf numFmtId="0" fontId="1" fillId="0" borderId="1" xfId="0" applyFont="1" applyFill="1" applyBorder="1" applyAlignment="1">
      <alignment vertical="center" wrapText="1"/>
    </xf>
    <xf numFmtId="168" fontId="27" fillId="0" borderId="0" xfId="0" applyNumberFormat="1" applyFont="1" applyFill="1"/>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8" fillId="0" borderId="0" xfId="0" applyFont="1" applyFill="1" applyAlignment="1" applyProtection="1">
      <alignment vertical="center" wrapText="1"/>
    </xf>
    <xf numFmtId="168" fontId="39" fillId="0" borderId="4" xfId="4" applyNumberFormat="1" applyFont="1" applyFill="1" applyBorder="1" applyAlignment="1" applyProtection="1">
      <alignment vertical="center"/>
      <protection hidden="1"/>
    </xf>
    <xf numFmtId="4" fontId="8" fillId="0" borderId="5" xfId="0" applyNumberFormat="1" applyFont="1" applyFill="1" applyBorder="1" applyAlignment="1">
      <alignment horizontal="center" vertical="center"/>
    </xf>
    <xf numFmtId="4" fontId="8" fillId="0" borderId="1" xfId="0" applyNumberFormat="1" applyFont="1" applyFill="1" applyBorder="1" applyAlignment="1">
      <alignment horizontal="center" vertical="center"/>
    </xf>
    <xf numFmtId="168" fontId="10" fillId="0" borderId="1" xfId="1" applyNumberFormat="1" applyFont="1" applyFill="1" applyBorder="1" applyAlignment="1" applyProtection="1">
      <alignment vertical="center"/>
      <protection hidden="1"/>
    </xf>
    <xf numFmtId="3" fontId="8" fillId="0" borderId="4" xfId="0" applyNumberFormat="1" applyFont="1" applyFill="1" applyBorder="1" applyAlignment="1">
      <alignment vertical="center"/>
    </xf>
    <xf numFmtId="4" fontId="15" fillId="0" borderId="0" xfId="0" applyNumberFormat="1" applyFont="1" applyFill="1"/>
    <xf numFmtId="4" fontId="5" fillId="0" borderId="1" xfId="0" applyNumberFormat="1" applyFont="1" applyFill="1" applyBorder="1" applyAlignment="1">
      <alignment horizontal="right" vertical="center"/>
    </xf>
    <xf numFmtId="0" fontId="34"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40" fillId="0" borderId="1" xfId="0" applyFont="1" applyFill="1" applyBorder="1" applyAlignment="1">
      <alignment horizontal="center"/>
    </xf>
    <xf numFmtId="0" fontId="4" fillId="0" borderId="1" xfId="0" applyFont="1" applyFill="1" applyBorder="1"/>
    <xf numFmtId="0" fontId="40" fillId="0" borderId="1" xfId="0" applyFont="1" applyFill="1" applyBorder="1" applyAlignment="1">
      <alignment horizontal="center" vertical="center"/>
    </xf>
    <xf numFmtId="0" fontId="34" fillId="0" borderId="3" xfId="0" applyFont="1" applyFill="1" applyBorder="1" applyAlignment="1">
      <alignment horizontal="left" vertical="center" wrapText="1"/>
    </xf>
    <xf numFmtId="0" fontId="4" fillId="0" borderId="0" xfId="0" applyFont="1" applyFill="1" applyBorder="1"/>
    <xf numFmtId="0" fontId="4" fillId="0" borderId="0" xfId="0" applyFont="1"/>
    <xf numFmtId="4" fontId="4" fillId="0" borderId="0" xfId="0" applyNumberFormat="1" applyFont="1"/>
    <xf numFmtId="0" fontId="41" fillId="0" borderId="0" xfId="0" applyFont="1"/>
    <xf numFmtId="4" fontId="41" fillId="0" borderId="0" xfId="0" applyNumberFormat="1" applyFont="1"/>
    <xf numFmtId="0" fontId="4" fillId="3" borderId="0" xfId="0" applyFont="1" applyFill="1"/>
    <xf numFmtId="4" fontId="4" fillId="3" borderId="0" xfId="0" applyNumberFormat="1" applyFont="1" applyFill="1"/>
    <xf numFmtId="177" fontId="39" fillId="0" borderId="4" xfId="4" applyNumberFormat="1" applyFont="1" applyFill="1" applyBorder="1" applyAlignment="1" applyProtection="1">
      <alignment vertical="center"/>
      <protection hidden="1"/>
    </xf>
    <xf numFmtId="4" fontId="17" fillId="5" borderId="1" xfId="0" applyNumberFormat="1" applyFont="1" applyFill="1" applyBorder="1" applyAlignment="1">
      <alignment vertical="center" wrapText="1"/>
    </xf>
    <xf numFmtId="164" fontId="17" fillId="5" borderId="1" xfId="0" applyNumberFormat="1" applyFont="1" applyFill="1" applyBorder="1" applyAlignment="1">
      <alignment horizontal="center" vertical="center" wrapText="1"/>
    </xf>
    <xf numFmtId="168" fontId="1" fillId="0" borderId="1" xfId="0" applyNumberFormat="1" applyFont="1" applyBorder="1" applyAlignment="1">
      <alignment vertical="center" wrapText="1"/>
    </xf>
    <xf numFmtId="168" fontId="1" fillId="0" borderId="1" xfId="0" applyNumberFormat="1" applyFont="1" applyFill="1" applyBorder="1" applyAlignment="1">
      <alignment vertical="center" wrapText="1"/>
    </xf>
    <xf numFmtId="168" fontId="23" fillId="0" borderId="26" xfId="0" applyNumberFormat="1" applyFont="1" applyFill="1" applyBorder="1" applyAlignment="1">
      <alignment horizontal="center" vertical="center" wrapText="1"/>
    </xf>
    <xf numFmtId="168" fontId="0" fillId="0" borderId="0" xfId="0" applyNumberFormat="1" applyFill="1"/>
    <xf numFmtId="2" fontId="8" fillId="0" borderId="1" xfId="0" applyNumberFormat="1" applyFont="1" applyFill="1" applyBorder="1" applyAlignment="1">
      <alignment horizontal="right" vertical="center" wrapText="1"/>
    </xf>
    <xf numFmtId="0" fontId="8" fillId="0" borderId="4"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5" xfId="0" applyFont="1" applyFill="1" applyBorder="1" applyAlignment="1">
      <alignmen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8" fillId="0" borderId="4" xfId="0" applyFont="1" applyFill="1" applyBorder="1" applyAlignment="1">
      <alignment vertical="center" wrapText="1"/>
    </xf>
    <xf numFmtId="0" fontId="7" fillId="0" borderId="0" xfId="0" applyFont="1" applyFill="1" applyAlignment="1">
      <alignment horizontal="center" vertical="center"/>
    </xf>
    <xf numFmtId="0" fontId="21" fillId="0" borderId="1" xfId="0" applyFont="1" applyBorder="1" applyAlignment="1">
      <alignment horizontal="center" vertical="center" wrapText="1"/>
    </xf>
    <xf numFmtId="0" fontId="43" fillId="0" borderId="1" xfId="0" applyFont="1" applyBorder="1" applyAlignment="1">
      <alignment horizontal="center" vertical="center" wrapText="1"/>
    </xf>
    <xf numFmtId="0" fontId="44" fillId="0" borderId="1" xfId="0" applyFont="1" applyBorder="1" applyAlignment="1">
      <alignment horizontal="center" vertical="center" wrapText="1"/>
    </xf>
    <xf numFmtId="0" fontId="45" fillId="0" borderId="0" xfId="0" applyFont="1" applyAlignment="1">
      <alignment vertical="center"/>
    </xf>
    <xf numFmtId="0" fontId="8" fillId="0" borderId="0" xfId="0" applyFont="1" applyFill="1" applyBorder="1" applyAlignment="1">
      <alignment vertical="center" wrapText="1"/>
    </xf>
    <xf numFmtId="0" fontId="43" fillId="7" borderId="1" xfId="0" applyFont="1" applyFill="1" applyBorder="1" applyAlignment="1">
      <alignment horizontal="center" vertical="center" wrapText="1"/>
    </xf>
    <xf numFmtId="168" fontId="8" fillId="0" borderId="9" xfId="0" applyNumberFormat="1" applyFont="1" applyFill="1" applyBorder="1" applyAlignment="1">
      <alignment vertical="center" wrapText="1"/>
    </xf>
    <xf numFmtId="168" fontId="8" fillId="0" borderId="8" xfId="0" applyNumberFormat="1" applyFont="1" applyFill="1" applyBorder="1" applyAlignment="1">
      <alignment vertical="center" wrapText="1"/>
    </xf>
    <xf numFmtId="4" fontId="8" fillId="0" borderId="8" xfId="0" applyNumberFormat="1" applyFont="1" applyFill="1" applyBorder="1" applyAlignment="1">
      <alignment vertical="center" wrapText="1"/>
    </xf>
    <xf numFmtId="173" fontId="8" fillId="0" borderId="8" xfId="105" applyNumberFormat="1" applyFont="1" applyFill="1" applyBorder="1" applyAlignment="1">
      <alignment vertical="center" wrapText="1"/>
    </xf>
    <xf numFmtId="4" fontId="42" fillId="0" borderId="1" xfId="0" applyNumberFormat="1" applyFont="1" applyFill="1" applyBorder="1" applyAlignment="1">
      <alignment vertical="center" wrapText="1"/>
    </xf>
    <xf numFmtId="168" fontId="42" fillId="0" borderId="1" xfId="0" applyNumberFormat="1" applyFont="1" applyFill="1" applyBorder="1" applyAlignment="1">
      <alignment vertical="center" wrapText="1"/>
    </xf>
    <xf numFmtId="3" fontId="8" fillId="0" borderId="5" xfId="0" applyNumberFormat="1" applyFont="1" applyFill="1" applyBorder="1" applyAlignment="1">
      <alignment horizontal="right" vertical="center" wrapText="1"/>
    </xf>
    <xf numFmtId="168" fontId="12" fillId="0" borderId="5" xfId="0" applyNumberFormat="1" applyFont="1" applyFill="1" applyBorder="1" applyAlignment="1">
      <alignment vertical="center" wrapText="1"/>
    </xf>
    <xf numFmtId="168" fontId="39" fillId="0" borderId="5" xfId="4" applyNumberFormat="1" applyFont="1" applyFill="1" applyBorder="1" applyAlignment="1" applyProtection="1">
      <alignment vertical="center"/>
      <protection hidden="1"/>
    </xf>
    <xf numFmtId="0" fontId="8" fillId="0" borderId="1" xfId="0" applyNumberFormat="1" applyFont="1" applyFill="1" applyBorder="1" applyAlignment="1">
      <alignment horizontal="right" vertical="center"/>
    </xf>
    <xf numFmtId="4" fontId="47" fillId="0" borderId="1" xfId="0" applyNumberFormat="1" applyFont="1" applyFill="1" applyBorder="1" applyAlignment="1">
      <alignment vertical="center" wrapText="1"/>
    </xf>
    <xf numFmtId="168" fontId="42" fillId="0" borderId="1" xfId="0" applyNumberFormat="1" applyFont="1" applyFill="1" applyBorder="1" applyAlignment="1">
      <alignment horizontal="right" vertical="center" wrapText="1"/>
    </xf>
    <xf numFmtId="4" fontId="8" fillId="0" borderId="1" xfId="0" applyNumberFormat="1" applyFont="1" applyFill="1" applyBorder="1" applyAlignment="1">
      <alignment horizontal="right" vertical="center" wrapText="1"/>
    </xf>
    <xf numFmtId="168" fontId="12" fillId="0" borderId="0" xfId="0" applyNumberFormat="1" applyFont="1" applyFill="1" applyBorder="1" applyAlignment="1">
      <alignment horizontal="right" vertical="center" wrapText="1"/>
    </xf>
    <xf numFmtId="0" fontId="0" fillId="0" borderId="0" xfId="0" applyFill="1" applyBorder="1"/>
    <xf numFmtId="168" fontId="12" fillId="0" borderId="0" xfId="0" applyNumberFormat="1" applyFont="1" applyFill="1" applyBorder="1" applyAlignment="1">
      <alignment vertical="center"/>
    </xf>
    <xf numFmtId="4" fontId="4" fillId="0" borderId="0" xfId="0" applyNumberFormat="1" applyFont="1" applyFill="1" applyBorder="1"/>
    <xf numFmtId="177" fontId="0" fillId="0" borderId="0" xfId="0" applyNumberFormat="1"/>
    <xf numFmtId="4" fontId="25" fillId="7" borderId="1" xfId="0" applyNumberFormat="1" applyFont="1" applyFill="1" applyBorder="1" applyAlignment="1">
      <alignment horizontal="center" vertical="center" wrapText="1"/>
    </xf>
    <xf numFmtId="4" fontId="47" fillId="7" borderId="1" xfId="0" applyNumberFormat="1" applyFont="1" applyFill="1" applyBorder="1" applyAlignment="1">
      <alignment horizontal="center" vertical="center" wrapText="1"/>
    </xf>
    <xf numFmtId="4" fontId="25" fillId="0" borderId="1" xfId="0" applyNumberFormat="1" applyFont="1" applyBorder="1" applyAlignment="1">
      <alignment horizontal="center" vertical="center" wrapText="1"/>
    </xf>
    <xf numFmtId="4" fontId="25" fillId="6" borderId="1" xfId="0" applyNumberFormat="1" applyFont="1" applyFill="1" applyBorder="1" applyAlignment="1">
      <alignment horizontal="center" vertical="center" wrapText="1"/>
    </xf>
    <xf numFmtId="168" fontId="8" fillId="0" borderId="6" xfId="0" applyNumberFormat="1" applyFont="1" applyFill="1" applyBorder="1" applyAlignment="1">
      <alignment horizontal="center" vertical="center" wrapText="1"/>
    </xf>
    <xf numFmtId="168" fontId="8" fillId="0" borderId="28" xfId="0" applyNumberFormat="1" applyFont="1" applyFill="1" applyBorder="1" applyAlignment="1">
      <alignment horizontal="center" vertical="center" wrapText="1"/>
    </xf>
    <xf numFmtId="168" fontId="8" fillId="0" borderId="29" xfId="0" applyNumberFormat="1" applyFont="1" applyFill="1" applyBorder="1" applyAlignment="1">
      <alignment horizontal="center" vertical="center" wrapText="1"/>
    </xf>
    <xf numFmtId="168" fontId="8" fillId="0" borderId="30" xfId="0" applyNumberFormat="1" applyFont="1" applyFill="1" applyBorder="1" applyAlignment="1">
      <alignment horizontal="center" vertical="center" wrapText="1"/>
    </xf>
    <xf numFmtId="168" fontId="8" fillId="0" borderId="0" xfId="0" applyNumberFormat="1" applyFont="1" applyFill="1" applyBorder="1" applyAlignment="1">
      <alignment horizontal="center" vertical="center" wrapText="1"/>
    </xf>
    <xf numFmtId="168" fontId="8" fillId="0" borderId="31" xfId="0" applyNumberFormat="1" applyFont="1" applyFill="1" applyBorder="1" applyAlignment="1">
      <alignment horizontal="center" vertical="center" wrapText="1"/>
    </xf>
    <xf numFmtId="168" fontId="8" fillId="0" borderId="7" xfId="0" applyNumberFormat="1" applyFont="1" applyFill="1" applyBorder="1" applyAlignment="1">
      <alignment horizontal="center" vertical="center" wrapText="1"/>
    </xf>
    <xf numFmtId="168" fontId="8" fillId="0" borderId="32" xfId="0" applyNumberFormat="1" applyFont="1" applyFill="1" applyBorder="1" applyAlignment="1">
      <alignment horizontal="center" vertical="center" wrapText="1"/>
    </xf>
    <xf numFmtId="168" fontId="8" fillId="0" borderId="33" xfId="0" applyNumberFormat="1" applyFont="1" applyFill="1" applyBorder="1" applyAlignment="1">
      <alignment horizontal="center" vertical="center" wrapText="1"/>
    </xf>
    <xf numFmtId="0" fontId="5" fillId="0" borderId="0" xfId="0" applyFont="1" applyFill="1" applyAlignment="1">
      <alignment horizontal="center" wrapText="1"/>
    </xf>
    <xf numFmtId="0" fontId="5" fillId="0" borderId="0" xfId="0" applyFont="1" applyFill="1" applyAlignment="1">
      <alignment horizontal="center"/>
    </xf>
    <xf numFmtId="0" fontId="7" fillId="0" borderId="0" xfId="0" applyFont="1" applyFill="1" applyAlignment="1">
      <alignment horizontal="center" vertical="center"/>
    </xf>
    <xf numFmtId="0" fontId="8" fillId="0" borderId="1"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4" xfId="0" applyFont="1" applyFill="1" applyBorder="1" applyAlignment="1">
      <alignment horizontal="left" vertical="center" wrapText="1"/>
    </xf>
    <xf numFmtId="0" fontId="8" fillId="0" borderId="5"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vertical="center" wrapText="1"/>
    </xf>
    <xf numFmtId="0" fontId="8" fillId="0" borderId="5" xfId="0" applyFont="1" applyFill="1" applyBorder="1" applyAlignment="1">
      <alignment vertical="center" wrapText="1"/>
    </xf>
    <xf numFmtId="0" fontId="8" fillId="0" borderId="4" xfId="0" applyFont="1" applyFill="1" applyBorder="1" applyAlignment="1">
      <alignment vertical="center" wrapText="1"/>
    </xf>
    <xf numFmtId="0" fontId="8" fillId="0" borderId="2" xfId="0" applyFont="1" applyFill="1" applyBorder="1" applyAlignment="1">
      <alignment vertical="center" wrapText="1"/>
    </xf>
    <xf numFmtId="0" fontId="8" fillId="0" borderId="0" xfId="0" applyFont="1" applyFill="1" applyAlignment="1">
      <alignment horizontal="left" vertical="center" wrapText="1"/>
    </xf>
    <xf numFmtId="0" fontId="8" fillId="0" borderId="4"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5" xfId="0" applyFont="1" applyFill="1" applyBorder="1" applyAlignment="1">
      <alignment horizontal="center" vertical="center"/>
    </xf>
    <xf numFmtId="0" fontId="42" fillId="0" borderId="2" xfId="0" applyFont="1" applyFill="1" applyBorder="1" applyAlignment="1">
      <alignment horizontal="left" vertical="center" wrapText="1"/>
    </xf>
    <xf numFmtId="0" fontId="42" fillId="0" borderId="5" xfId="0" applyFont="1" applyFill="1" applyBorder="1" applyAlignment="1">
      <alignment horizontal="left" vertical="center" wrapText="1"/>
    </xf>
    <xf numFmtId="0" fontId="19" fillId="0" borderId="0" xfId="0" applyFont="1" applyFill="1" applyAlignment="1">
      <alignment horizontal="center" wrapText="1"/>
    </xf>
    <xf numFmtId="0" fontId="19" fillId="0" borderId="0" xfId="0" applyFont="1" applyFill="1" applyAlignment="1">
      <alignment horizontal="center"/>
    </xf>
    <xf numFmtId="0" fontId="20" fillId="0" borderId="0" xfId="0" applyFont="1" applyFill="1" applyAlignment="1">
      <alignment horizontal="right"/>
    </xf>
    <xf numFmtId="0" fontId="21" fillId="0" borderId="0" xfId="0" applyFont="1" applyFill="1" applyAlignment="1">
      <alignment horizontal="center" vertical="center" wrapText="1"/>
    </xf>
    <xf numFmtId="0" fontId="17" fillId="0" borderId="1"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Alignment="1">
      <alignment horizontal="left" wrapText="1"/>
    </xf>
    <xf numFmtId="0" fontId="17" fillId="0" borderId="1" xfId="0" applyFont="1" applyFill="1" applyBorder="1" applyAlignment="1">
      <alignment vertical="center" wrapText="1"/>
    </xf>
    <xf numFmtId="4" fontId="17" fillId="0" borderId="4" xfId="0" applyNumberFormat="1" applyFont="1" applyFill="1" applyBorder="1" applyAlignment="1">
      <alignment horizontal="center" vertical="center" wrapText="1"/>
    </xf>
    <xf numFmtId="4" fontId="17" fillId="0" borderId="2" xfId="0" applyNumberFormat="1" applyFont="1" applyFill="1" applyBorder="1" applyAlignment="1">
      <alignment horizontal="center" vertical="center" wrapText="1"/>
    </xf>
    <xf numFmtId="4" fontId="17" fillId="0" borderId="5" xfId="0" applyNumberFormat="1" applyFont="1" applyFill="1" applyBorder="1" applyAlignment="1">
      <alignment horizontal="center" vertical="center" wrapText="1"/>
    </xf>
    <xf numFmtId="0" fontId="0" fillId="0" borderId="4" xfId="0" applyFill="1" applyBorder="1" applyAlignment="1">
      <alignment horizontal="center"/>
    </xf>
    <xf numFmtId="0" fontId="0" fillId="0" borderId="2" xfId="0" applyFill="1" applyBorder="1" applyAlignment="1">
      <alignment horizontal="center"/>
    </xf>
    <xf numFmtId="0" fontId="0" fillId="0" borderId="5" xfId="0" applyFill="1" applyBorder="1" applyAlignment="1">
      <alignment horizontal="center"/>
    </xf>
    <xf numFmtId="4" fontId="8" fillId="0" borderId="4" xfId="0" applyNumberFormat="1" applyFont="1" applyFill="1" applyBorder="1" applyAlignment="1">
      <alignment horizontal="center" vertical="center" wrapText="1"/>
    </xf>
    <xf numFmtId="4" fontId="8" fillId="0" borderId="2" xfId="0" applyNumberFormat="1" applyFont="1" applyFill="1" applyBorder="1" applyAlignment="1">
      <alignment horizontal="center" vertical="center" wrapText="1"/>
    </xf>
    <xf numFmtId="4" fontId="8" fillId="0" borderId="5" xfId="0" applyNumberFormat="1" applyFont="1" applyFill="1" applyBorder="1" applyAlignment="1">
      <alignment horizontal="center" vertical="center" wrapText="1"/>
    </xf>
    <xf numFmtId="0" fontId="17" fillId="0" borderId="2" xfId="0" applyFont="1" applyFill="1" applyBorder="1" applyAlignment="1">
      <alignment horizontal="center" vertical="center" wrapText="1"/>
    </xf>
    <xf numFmtId="4" fontId="17" fillId="0" borderId="1" xfId="0" applyNumberFormat="1" applyFont="1" applyFill="1" applyBorder="1" applyAlignment="1">
      <alignment horizontal="center" vertical="center" wrapText="1"/>
    </xf>
    <xf numFmtId="0" fontId="25" fillId="0" borderId="18"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19"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12" xfId="0" applyFont="1" applyFill="1" applyBorder="1" applyAlignment="1">
      <alignment horizontal="center" vertical="center" wrapText="1"/>
    </xf>
    <xf numFmtId="0" fontId="23" fillId="0" borderId="14" xfId="0" applyFont="1" applyFill="1" applyBorder="1" applyAlignment="1">
      <alignment horizontal="center" vertical="center" wrapText="1"/>
    </xf>
    <xf numFmtId="0" fontId="24" fillId="0" borderId="16"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17" xfId="0" applyFont="1" applyBorder="1" applyAlignment="1">
      <alignment horizontal="center" vertical="center" wrapText="1"/>
    </xf>
    <xf numFmtId="0" fontId="25" fillId="0" borderId="23"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24"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33" fillId="0" borderId="1" xfId="0" applyFont="1" applyFill="1" applyBorder="1" applyAlignment="1">
      <alignment horizontal="left" vertical="center" wrapText="1"/>
    </xf>
    <xf numFmtId="0" fontId="33" fillId="0" borderId="3" xfId="0" applyFont="1" applyFill="1" applyBorder="1" applyAlignment="1">
      <alignment horizontal="left" vertical="center" wrapText="1"/>
    </xf>
    <xf numFmtId="0" fontId="33" fillId="0" borderId="9" xfId="0" applyFont="1" applyFill="1" applyBorder="1" applyAlignment="1">
      <alignment horizontal="left" vertical="center" wrapText="1"/>
    </xf>
    <xf numFmtId="0" fontId="33" fillId="0" borderId="8" xfId="0" applyFont="1" applyFill="1" applyBorder="1" applyAlignment="1">
      <alignment horizontal="left" vertical="center" wrapText="1"/>
    </xf>
    <xf numFmtId="0" fontId="22" fillId="0" borderId="0" xfId="0" applyFont="1" applyFill="1" applyAlignment="1">
      <alignment horizontal="center" vertical="center" wrapText="1"/>
    </xf>
    <xf numFmtId="0" fontId="8" fillId="7"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8" fillId="0" borderId="0" xfId="0" applyFont="1" applyFill="1" applyBorder="1" applyAlignment="1">
      <alignment horizontal="center" vertical="center" wrapText="1"/>
    </xf>
    <xf numFmtId="0" fontId="21" fillId="0" borderId="1" xfId="0" applyFont="1" applyBorder="1" applyAlignment="1">
      <alignment horizontal="center" vertical="center" wrapText="1"/>
    </xf>
    <xf numFmtId="0" fontId="44" fillId="6" borderId="3" xfId="0" applyFont="1" applyFill="1" applyBorder="1" applyAlignment="1">
      <alignment horizontal="left" vertical="center" wrapText="1"/>
    </xf>
    <xf numFmtId="0" fontId="44" fillId="6" borderId="8" xfId="0" applyFont="1" applyFill="1" applyBorder="1" applyAlignment="1">
      <alignment horizontal="left" vertical="center" wrapText="1"/>
    </xf>
    <xf numFmtId="0" fontId="19" fillId="0" borderId="1" xfId="0" applyFont="1" applyBorder="1" applyAlignment="1">
      <alignment horizontal="center" vertical="center" wrapText="1"/>
    </xf>
    <xf numFmtId="0" fontId="46" fillId="0" borderId="0" xfId="0" applyFont="1" applyFill="1" applyAlignment="1">
      <alignment horizontal="center" vertical="center"/>
    </xf>
    <xf numFmtId="0" fontId="43" fillId="0" borderId="1" xfId="0" applyFont="1" applyBorder="1" applyAlignment="1">
      <alignment horizontal="center" vertical="center" wrapText="1"/>
    </xf>
    <xf numFmtId="0" fontId="43" fillId="0" borderId="6" xfId="0" applyFont="1" applyBorder="1" applyAlignment="1">
      <alignment horizontal="center" vertical="center" wrapText="1"/>
    </xf>
    <xf numFmtId="0" fontId="43" fillId="0" borderId="30" xfId="0" applyFont="1" applyBorder="1" applyAlignment="1">
      <alignment horizontal="center" vertical="center" wrapText="1"/>
    </xf>
    <xf numFmtId="0" fontId="43" fillId="0" borderId="7" xfId="0" applyFont="1" applyBorder="1" applyAlignment="1">
      <alignment horizontal="center" vertical="center" wrapText="1"/>
    </xf>
  </cellXfs>
  <cellStyles count="106">
    <cellStyle name="Гиперссылка" xfId="103" builtinId="8"/>
    <cellStyle name="Обычный" xfId="0" builtinId="0"/>
    <cellStyle name="Обычный 10" xfId="5"/>
    <cellStyle name="Обычный 10 2" xfId="6"/>
    <cellStyle name="Обычный 10 2 2" xfId="7"/>
    <cellStyle name="Обычный 10 3" xfId="8"/>
    <cellStyle name="Обычный 10 3 2" xfId="9"/>
    <cellStyle name="Обычный 10 4" xfId="10"/>
    <cellStyle name="Обычный 11" xfId="11"/>
    <cellStyle name="Обычный 11 2" xfId="12"/>
    <cellStyle name="Обычный 11 2 2" xfId="13"/>
    <cellStyle name="Обычный 11 3" xfId="14"/>
    <cellStyle name="Обычный 11 3 2" xfId="15"/>
    <cellStyle name="Обычный 11 4" xfId="16"/>
    <cellStyle name="Обычный 12" xfId="17"/>
    <cellStyle name="Обычный 12 2" xfId="18"/>
    <cellStyle name="Обычный 12 2 2" xfId="19"/>
    <cellStyle name="Обычный 12 3" xfId="20"/>
    <cellStyle name="Обычный 12 3 2" xfId="21"/>
    <cellStyle name="Обычный 12 4" xfId="22"/>
    <cellStyle name="Обычный 13" xfId="23"/>
    <cellStyle name="Обычный 13 2" xfId="24"/>
    <cellStyle name="Обычный 14" xfId="25"/>
    <cellStyle name="Обычный 15" xfId="26"/>
    <cellStyle name="Обычный 15 2" xfId="27"/>
    <cellStyle name="Обычный 16" xfId="28"/>
    <cellStyle name="Обычный 16 2" xfId="29"/>
    <cellStyle name="Обычный 17" xfId="30"/>
    <cellStyle name="Обычный 18" xfId="31"/>
    <cellStyle name="Обычный 19" xfId="32"/>
    <cellStyle name="Обычный 2" xfId="1"/>
    <cellStyle name="Обычный 2 2" xfId="3"/>
    <cellStyle name="Обычный 2 2 2" xfId="33"/>
    <cellStyle name="Обычный 2 2 3" xfId="2"/>
    <cellStyle name="Обычный 2 3" xfId="34"/>
    <cellStyle name="Обычный 2 4" xfId="4"/>
    <cellStyle name="Обычный 2 5" xfId="35"/>
    <cellStyle name="Обычный 2 5 2" xfId="36"/>
    <cellStyle name="Обычный 2 5 3" xfId="37"/>
    <cellStyle name="Обычный 2 6" xfId="38"/>
    <cellStyle name="Обычный 2 7" xfId="39"/>
    <cellStyle name="Обычный 2 8" xfId="40"/>
    <cellStyle name="Обычный 2 9" xfId="41"/>
    <cellStyle name="Обычный 20" xfId="42"/>
    <cellStyle name="Обычный 21" xfId="43"/>
    <cellStyle name="Обычный 22" xfId="44"/>
    <cellStyle name="Обычный 23" xfId="45"/>
    <cellStyle name="Обычный 24" xfId="46"/>
    <cellStyle name="Обычный 25" xfId="47"/>
    <cellStyle name="Обычный 26" xfId="104"/>
    <cellStyle name="Обычный 3" xfId="48"/>
    <cellStyle name="Обычный 3 2" xfId="49"/>
    <cellStyle name="Обычный 3 2 2" xfId="50"/>
    <cellStyle name="Обычный 3 2 2 2" xfId="51"/>
    <cellStyle name="Обычный 3 2 3" xfId="52"/>
    <cellStyle name="Обычный 3 2 3 2" xfId="53"/>
    <cellStyle name="Обычный 3 2 4" xfId="54"/>
    <cellStyle name="Обычный 3 3" xfId="55"/>
    <cellStyle name="Обычный 3 3 2" xfId="56"/>
    <cellStyle name="Обычный 3 4" xfId="57"/>
    <cellStyle name="Обычный 3 4 2" xfId="58"/>
    <cellStyle name="Обычный 3 5" xfId="59"/>
    <cellStyle name="Обычный 3 6" xfId="60"/>
    <cellStyle name="Обычный 4" xfId="61"/>
    <cellStyle name="Обычный 4 2" xfId="62"/>
    <cellStyle name="Обычный 4 2 2" xfId="63"/>
    <cellStyle name="Обычный 4 2 2 2" xfId="64"/>
    <cellStyle name="Обычный 4 2 3" xfId="65"/>
    <cellStyle name="Обычный 4 2 3 2" xfId="66"/>
    <cellStyle name="Обычный 4 2 4" xfId="67"/>
    <cellStyle name="Обычный 4 3" xfId="68"/>
    <cellStyle name="Обычный 4 3 2" xfId="69"/>
    <cellStyle name="Обычный 4 4" xfId="70"/>
    <cellStyle name="Обычный 4 4 2" xfId="71"/>
    <cellStyle name="Обычный 4 5" xfId="72"/>
    <cellStyle name="Обычный 5" xfId="73"/>
    <cellStyle name="Обычный 6" xfId="74"/>
    <cellStyle name="Обычный 6 2" xfId="75"/>
    <cellStyle name="Обычный 6 2 2" xfId="76"/>
    <cellStyle name="Обычный 6 3" xfId="77"/>
    <cellStyle name="Обычный 6 3 2" xfId="78"/>
    <cellStyle name="Обычный 6 4" xfId="79"/>
    <cellStyle name="Обычный 7" xfId="80"/>
    <cellStyle name="Обычный 7 2" xfId="81"/>
    <cellStyle name="Обычный 7 2 2" xfId="82"/>
    <cellStyle name="Обычный 7 3" xfId="83"/>
    <cellStyle name="Обычный 7 3 2" xfId="84"/>
    <cellStyle name="Обычный 7 4" xfId="85"/>
    <cellStyle name="Обычный 8" xfId="86"/>
    <cellStyle name="Обычный 8 2" xfId="87"/>
    <cellStyle name="Обычный 8 2 2" xfId="88"/>
    <cellStyle name="Обычный 8 3" xfId="89"/>
    <cellStyle name="Обычный 8 3 2" xfId="90"/>
    <cellStyle name="Обычный 8 4" xfId="91"/>
    <cellStyle name="Обычный 9" xfId="92"/>
    <cellStyle name="Обычный 9 2" xfId="93"/>
    <cellStyle name="Обычный 9 2 2" xfId="94"/>
    <cellStyle name="Обычный 9 3" xfId="95"/>
    <cellStyle name="Обычный 9 3 2" xfId="96"/>
    <cellStyle name="Обычный 9 4" xfId="97"/>
    <cellStyle name="Процентный" xfId="102" builtinId="5"/>
    <cellStyle name="Процентный 2" xfId="98"/>
    <cellStyle name="Процентный 3" xfId="99"/>
    <cellStyle name="Процентный 4" xfId="100"/>
    <cellStyle name="Финансовый" xfId="105" builtinId="3"/>
    <cellStyle name="Финансовый 2" xfId="10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hyperlink" Target="../&#1056;&#1040;&#1041;&#1054;&#1058;&#1040;%20&#1085;&#1072;%20&#1074;&#1099;&#1093;&#1086;&#1076;&#1085;&#1099;&#1077;/&#1043;&#1055;%20&#1087;&#1086;&#1076;%20440-&#1054;&#1047;/&#1055;&#1072;&#1087;&#1082;&#1080;_&#1054;&#1090;&#1076;&#1077;&#1083;&#1086;&#1074;/&#1060;&#1080;&#1085;&#1072;&#1085;&#1089;&#1086;&#1074;&#1099;&#1081;/&#1047;&#1072;&#1081;&#1094;&#1077;&#1074;&#1072;%20&#1044;.&#1052;/&#1043;&#1055;_&#1056;&#1077;&#1075;&#1080;&#1086;&#1085;&#1072;&#1083;&#1100;&#1085;&#1072;&#1103;%20&#1087;&#1088;&#1086;&#1075;&#1088;&#1072;&#1084;&#1084;&#1072;%20&#1088;&#1072;&#1079;&#1074;&#1080;&#1090;&#1080;&#1103;%20&#1057;&#1055;&#1054;%202015-2020/Microsoft/Windows/Temporary%20Internet%20Files/Content.MSO/B89AF021.xls" TargetMode="External"/><Relationship Id="rId13" Type="http://schemas.openxmlformats.org/officeDocument/2006/relationships/hyperlink" Target="../&#1056;&#1040;&#1041;&#1054;&#1058;&#1040;%20&#1085;&#1072;%20&#1074;&#1099;&#1093;&#1086;&#1076;&#1085;&#1099;&#1077;/&#1043;&#1055;%20&#1087;&#1086;&#1076;%20440-&#1054;&#1047;/&#1055;&#1072;&#1087;&#1082;&#1080;_&#1054;&#1090;&#1076;&#1077;&#1083;&#1086;&#1074;/&#1060;&#1080;&#1085;&#1072;&#1085;&#1089;&#1086;&#1074;&#1099;&#1081;/&#1047;&#1072;&#1081;&#1094;&#1077;&#1074;&#1072;%20&#1044;.&#1052;/&#1043;&#1055;_&#1056;&#1077;&#1075;&#1080;&#1086;&#1085;&#1072;&#1083;&#1100;&#1085;&#1072;&#1103;%20&#1087;&#1088;&#1086;&#1075;&#1088;&#1072;&#1084;&#1084;&#1072;%20&#1088;&#1072;&#1079;&#1074;&#1080;&#1090;&#1080;&#1103;%20&#1057;&#1055;&#1054;%202015-2020/Microsoft/Windows/Temporary%20Internet%20Files/Content.MSO/B89AF021.xls" TargetMode="External"/><Relationship Id="rId3" Type="http://schemas.openxmlformats.org/officeDocument/2006/relationships/hyperlink" Target="../&#1056;&#1040;&#1041;&#1054;&#1058;&#1040;%20&#1085;&#1072;%20&#1074;&#1099;&#1093;&#1086;&#1076;&#1085;&#1099;&#1077;/&#1043;&#1055;%20&#1087;&#1086;&#1076;%20440-&#1054;&#1047;/&#1055;&#1072;&#1087;&#1082;&#1080;_&#1054;&#1090;&#1076;&#1077;&#1083;&#1086;&#1074;/&#1060;&#1080;&#1085;&#1072;&#1085;&#1089;&#1086;&#1074;&#1099;&#1081;/&#1047;&#1072;&#1081;&#1094;&#1077;&#1074;&#1072;%20&#1044;.&#1052;/&#1043;&#1055;_&#1056;&#1077;&#1075;&#1080;&#1086;&#1085;&#1072;&#1083;&#1100;&#1085;&#1072;&#1103;%20&#1087;&#1088;&#1086;&#1075;&#1088;&#1072;&#1084;&#1084;&#1072;%20&#1088;&#1072;&#1079;&#1074;&#1080;&#1090;&#1080;&#1103;%20&#1057;&#1055;&#1054;%202015-2020/Microsoft/Windows/Temporary%20Internet%20Files/Content.MSO/B89AF021.xls" TargetMode="External"/><Relationship Id="rId7" Type="http://schemas.openxmlformats.org/officeDocument/2006/relationships/hyperlink" Target="../&#1056;&#1040;&#1041;&#1054;&#1058;&#1040;%20&#1085;&#1072;%20&#1074;&#1099;&#1093;&#1086;&#1076;&#1085;&#1099;&#1077;/&#1043;&#1055;%20&#1087;&#1086;&#1076;%20440-&#1054;&#1047;/&#1055;&#1072;&#1087;&#1082;&#1080;_&#1054;&#1090;&#1076;&#1077;&#1083;&#1086;&#1074;/&#1060;&#1080;&#1085;&#1072;&#1085;&#1089;&#1086;&#1074;&#1099;&#1081;/&#1047;&#1072;&#1081;&#1094;&#1077;&#1074;&#1072;%20&#1044;.&#1052;/&#1043;&#1055;_&#1056;&#1077;&#1075;&#1080;&#1086;&#1085;&#1072;&#1083;&#1100;&#1085;&#1072;&#1103;%20&#1087;&#1088;&#1086;&#1075;&#1088;&#1072;&#1084;&#1084;&#1072;%20&#1088;&#1072;&#1079;&#1074;&#1080;&#1090;&#1080;&#1103;%20&#1057;&#1055;&#1054;%202015-2020/Microsoft/Windows/Temporary%20Internet%20Files/Content.MSO/B89AF021.xls" TargetMode="External"/><Relationship Id="rId12" Type="http://schemas.openxmlformats.org/officeDocument/2006/relationships/hyperlink" Target="../&#1056;&#1040;&#1041;&#1054;&#1058;&#1040;%20&#1085;&#1072;%20&#1074;&#1099;&#1093;&#1086;&#1076;&#1085;&#1099;&#1077;/&#1043;&#1055;%20&#1087;&#1086;&#1076;%20440-&#1054;&#1047;/&#1055;&#1072;&#1087;&#1082;&#1080;_&#1054;&#1090;&#1076;&#1077;&#1083;&#1086;&#1074;/&#1060;&#1080;&#1085;&#1072;&#1085;&#1089;&#1086;&#1074;&#1099;&#1081;/&#1047;&#1072;&#1081;&#1094;&#1077;&#1074;&#1072;%20&#1044;.&#1052;/&#1043;&#1055;_&#1056;&#1077;&#1075;&#1080;&#1086;&#1085;&#1072;&#1083;&#1100;&#1085;&#1072;&#1103;%20&#1087;&#1088;&#1086;&#1075;&#1088;&#1072;&#1084;&#1084;&#1072;%20&#1088;&#1072;&#1079;&#1074;&#1080;&#1090;&#1080;&#1103;%20&#1057;&#1055;&#1054;%202015-2020/Microsoft/Windows/Temporary%20Internet%20Files/Content.MSO/B89AF021.xls" TargetMode="Externa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hyperlink" Target="../&#1056;&#1040;&#1041;&#1054;&#1058;&#1040;%20&#1085;&#1072;%20&#1074;&#1099;&#1093;&#1086;&#1076;&#1085;&#1099;&#1077;/&#1043;&#1055;%20&#1087;&#1086;&#1076;%20440-&#1054;&#1047;/&#1055;&#1072;&#1087;&#1082;&#1080;_&#1054;&#1090;&#1076;&#1077;&#1083;&#1086;&#1074;/&#1060;&#1080;&#1085;&#1072;&#1085;&#1089;&#1086;&#1074;&#1099;&#1081;/&#1047;&#1072;&#1081;&#1094;&#1077;&#1074;&#1072;%20&#1044;.&#1052;/&#1043;&#1055;_&#1056;&#1077;&#1075;&#1080;&#1086;&#1085;&#1072;&#1083;&#1100;&#1085;&#1072;&#1103;%20&#1087;&#1088;&#1086;&#1075;&#1088;&#1072;&#1084;&#1084;&#1072;%20&#1088;&#1072;&#1079;&#1074;&#1080;&#1090;&#1080;&#1103;%20&#1057;&#1055;&#1054;%202015-2020/Microsoft/Windows/Temporary%20Internet%20Files/Content.MSO/B89AF021.xls" TargetMode="External"/><Relationship Id="rId11" Type="http://schemas.openxmlformats.org/officeDocument/2006/relationships/hyperlink" Target="../&#1056;&#1040;&#1041;&#1054;&#1058;&#1040;%20&#1085;&#1072;%20&#1074;&#1099;&#1093;&#1086;&#1076;&#1085;&#1099;&#1077;/&#1043;&#1055;%20&#1087;&#1086;&#1076;%20440-&#1054;&#1047;/&#1055;&#1072;&#1087;&#1082;&#1080;_&#1054;&#1090;&#1076;&#1077;&#1083;&#1086;&#1074;/&#1060;&#1080;&#1085;&#1072;&#1085;&#1089;&#1086;&#1074;&#1099;&#1081;/&#1047;&#1072;&#1081;&#1094;&#1077;&#1074;&#1072;%20&#1044;.&#1052;/&#1043;&#1055;_&#1056;&#1077;&#1075;&#1080;&#1086;&#1085;&#1072;&#1083;&#1100;&#1085;&#1072;&#1103;%20&#1087;&#1088;&#1086;&#1075;&#1088;&#1072;&#1084;&#1084;&#1072;%20&#1088;&#1072;&#1079;&#1074;&#1080;&#1090;&#1080;&#1103;%20&#1057;&#1055;&#1054;%202015-2020/Microsoft/Windows/Temporary%20Internet%20Files/Content.MSO/B89AF021.xls" TargetMode="External"/><Relationship Id="rId5" Type="http://schemas.openxmlformats.org/officeDocument/2006/relationships/hyperlink" Target="../&#1056;&#1040;&#1041;&#1054;&#1058;&#1040;%20&#1085;&#1072;%20&#1074;&#1099;&#1093;&#1086;&#1076;&#1085;&#1099;&#1077;/&#1043;&#1055;%20&#1087;&#1086;&#1076;%20440-&#1054;&#1047;/&#1055;&#1072;&#1087;&#1082;&#1080;_&#1054;&#1090;&#1076;&#1077;&#1083;&#1086;&#1074;/&#1060;&#1080;&#1085;&#1072;&#1085;&#1089;&#1086;&#1074;&#1099;&#1081;/&#1047;&#1072;&#1081;&#1094;&#1077;&#1074;&#1072;%20&#1044;.&#1052;/&#1043;&#1055;_&#1056;&#1077;&#1075;&#1080;&#1086;&#1085;&#1072;&#1083;&#1100;&#1085;&#1072;&#1103;%20&#1087;&#1088;&#1086;&#1075;&#1088;&#1072;&#1084;&#1084;&#1072;%20&#1088;&#1072;&#1079;&#1074;&#1080;&#1090;&#1080;&#1103;%20&#1057;&#1055;&#1054;%202015-2020/Microsoft/Windows/Temporary%20Internet%20Files/Content.MSO/B89AF021.xls" TargetMode="External"/><Relationship Id="rId15" Type="http://schemas.openxmlformats.org/officeDocument/2006/relationships/printerSettings" Target="../printerSettings/printerSettings9.bin"/><Relationship Id="rId10" Type="http://schemas.openxmlformats.org/officeDocument/2006/relationships/hyperlink" Target="../&#1056;&#1040;&#1041;&#1054;&#1058;&#1040;%20&#1085;&#1072;%20&#1074;&#1099;&#1093;&#1086;&#1076;&#1085;&#1099;&#1077;/&#1043;&#1055;%20&#1087;&#1086;&#1076;%20440-&#1054;&#1047;/&#1055;&#1072;&#1087;&#1082;&#1080;_&#1054;&#1090;&#1076;&#1077;&#1083;&#1086;&#1074;/&#1060;&#1080;&#1085;&#1072;&#1085;&#1089;&#1086;&#1074;&#1099;&#1081;/&#1047;&#1072;&#1081;&#1094;&#1077;&#1074;&#1072;%20&#1044;.&#1052;/&#1043;&#1055;_&#1056;&#1077;&#1075;&#1080;&#1086;&#1085;&#1072;&#1083;&#1100;&#1085;&#1072;&#1103;%20&#1087;&#1088;&#1086;&#1075;&#1088;&#1072;&#1084;&#1084;&#1072;%20&#1088;&#1072;&#1079;&#1074;&#1080;&#1090;&#1080;&#1103;%20&#1057;&#1055;&#1054;%202015-2020/Microsoft/Windows/Temporary%20Internet%20Files/Content.MSO/B89AF021.xls" TargetMode="External"/><Relationship Id="rId4" Type="http://schemas.openxmlformats.org/officeDocument/2006/relationships/hyperlink" Target="../&#1056;&#1040;&#1041;&#1054;&#1058;&#1040;%20&#1085;&#1072;%20&#1074;&#1099;&#1093;&#1086;&#1076;&#1085;&#1099;&#1077;/&#1043;&#1055;%20&#1087;&#1086;&#1076;%20440-&#1054;&#1047;/&#1055;&#1072;&#1087;&#1082;&#1080;_&#1054;&#1090;&#1076;&#1077;&#1083;&#1086;&#1074;/&#1060;&#1080;&#1085;&#1072;&#1085;&#1089;&#1086;&#1074;&#1099;&#1081;/&#1047;&#1072;&#1081;&#1094;&#1077;&#1074;&#1072;%20&#1044;.&#1052;/&#1043;&#1055;_&#1056;&#1077;&#1075;&#1080;&#1086;&#1085;&#1072;&#1083;&#1100;&#1085;&#1072;&#1103;%20&#1087;&#1088;&#1086;&#1075;&#1088;&#1072;&#1084;&#1084;&#1072;%20&#1088;&#1072;&#1079;&#1074;&#1080;&#1090;&#1080;&#1103;%20&#1057;&#1055;&#1054;%202015-2020/Microsoft/Windows/Temporary%20Internet%20Files/Content.MSO/B89AF021.xls" TargetMode="External"/><Relationship Id="rId9" Type="http://schemas.openxmlformats.org/officeDocument/2006/relationships/hyperlink" Target="../&#1056;&#1040;&#1041;&#1054;&#1058;&#1040;%20&#1085;&#1072;%20&#1074;&#1099;&#1093;&#1086;&#1076;&#1085;&#1099;&#1077;/&#1043;&#1055;%20&#1087;&#1086;&#1076;%20440-&#1054;&#1047;/&#1055;&#1072;&#1087;&#1082;&#1080;_&#1054;&#1090;&#1076;&#1077;&#1083;&#1086;&#1074;/&#1060;&#1080;&#1085;&#1072;&#1085;&#1089;&#1086;&#1074;&#1099;&#1081;/&#1047;&#1072;&#1081;&#1094;&#1077;&#1074;&#1072;%20&#1044;.&#1052;/&#1043;&#1055;_&#1056;&#1077;&#1075;&#1080;&#1086;&#1085;&#1072;&#1083;&#1100;&#1085;&#1072;&#1103;%20&#1087;&#1088;&#1086;&#1075;&#1088;&#1072;&#1084;&#1084;&#1072;%20&#1088;&#1072;&#1079;&#1074;&#1080;&#1090;&#1080;&#1103;%20&#1057;&#1055;&#1054;%202015-2020/Microsoft/Windows/Temporary%20Internet%20Files/Content.MSO/B89AF021.xls" TargetMode="External"/><Relationship Id="rId14" Type="http://schemas.openxmlformats.org/officeDocument/2006/relationships/hyperlink" Target="../&#1056;&#1040;&#1041;&#1054;&#1058;&#1040;%20&#1085;&#1072;%20&#1074;&#1099;&#1093;&#1086;&#1076;&#1085;&#1099;&#1077;/&#1043;&#1055;%20&#1087;&#1086;&#1076;%20440-&#1054;&#1047;/&#1055;&#1072;&#1087;&#1082;&#1080;_&#1054;&#1090;&#1076;&#1077;&#1083;&#1086;&#1074;/&#1060;&#1080;&#1085;&#1072;&#1085;&#1089;&#1086;&#1074;&#1099;&#1081;/&#1047;&#1072;&#1081;&#1094;&#1077;&#1074;&#1072;%20&#1044;.&#1052;/&#1043;&#1055;_&#1056;&#1077;&#1075;&#1080;&#1086;&#1085;&#1072;&#1083;&#1100;&#1085;&#1072;&#1103;%20&#1087;&#1088;&#1086;&#1075;&#1088;&#1072;&#1084;&#1084;&#1072;%20&#1088;&#1072;&#1079;&#1074;&#1080;&#1090;&#1080;&#1103;%20&#1057;&#1055;&#1054;%202015-2020/Microsoft/Windows/Temporary%20Internet%20Files/Content.MSO/B89AF021.xl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XEJ399"/>
  <sheetViews>
    <sheetView tabSelected="1" topLeftCell="A7" zoomScale="70" zoomScaleNormal="70" zoomScaleSheetLayoutView="85" workbookViewId="0">
      <pane xSplit="7" ySplit="6" topLeftCell="H286" activePane="bottomRight" state="frozen"/>
      <selection activeCell="A7" sqref="A7"/>
      <selection pane="topRight" activeCell="H7" sqref="H7"/>
      <selection pane="bottomLeft" activeCell="A13" sqref="A13"/>
      <selection pane="bottomRight" activeCell="A298" sqref="A298:A307"/>
    </sheetView>
  </sheetViews>
  <sheetFormatPr defaultRowHeight="15" outlineLevelRow="1" x14ac:dyDescent="0.25"/>
  <cols>
    <col min="1" max="1" width="35.85546875" style="1" customWidth="1"/>
    <col min="2" max="2" width="13.28515625" style="1" customWidth="1"/>
    <col min="3" max="3" width="6.5703125" style="1" customWidth="1"/>
    <col min="4" max="4" width="4.85546875" style="1" customWidth="1"/>
    <col min="5" max="5" width="4.85546875" style="45" customWidth="1"/>
    <col min="6" max="6" width="13.7109375" style="1" customWidth="1"/>
    <col min="7" max="7" width="6.5703125" style="1" customWidth="1"/>
    <col min="8" max="8" width="13.42578125" style="1" customWidth="1"/>
    <col min="9" max="9" width="13.85546875" style="1" customWidth="1"/>
    <col min="10" max="10" width="13.140625" style="1" customWidth="1"/>
    <col min="11" max="11" width="13" style="1" customWidth="1"/>
    <col min="12" max="12" width="13.140625" style="1" customWidth="1"/>
    <col min="13" max="13" width="12.7109375" style="1" customWidth="1"/>
    <col min="14" max="14" width="13.7109375" style="1" customWidth="1"/>
    <col min="15" max="15" width="23.140625" style="3" customWidth="1"/>
    <col min="16" max="16" width="40.85546875" style="4" customWidth="1"/>
    <col min="17" max="19" width="4.28515625" hidden="1" customWidth="1"/>
    <col min="20" max="20" width="13.5703125" hidden="1" customWidth="1"/>
    <col min="21" max="21" width="10.5703125" hidden="1" customWidth="1"/>
    <col min="22" max="22" width="12.140625" style="22" hidden="1" customWidth="1"/>
    <col min="23" max="24" width="12" style="22" hidden="1" customWidth="1"/>
    <col min="25" max="26" width="0" hidden="1" customWidth="1"/>
    <col min="28" max="28" width="12.28515625" bestFit="1" customWidth="1"/>
    <col min="29" max="30" width="13" bestFit="1" customWidth="1"/>
  </cols>
  <sheetData>
    <row r="1" spans="1:24" ht="15.75" customHeight="1" x14ac:dyDescent="0.25">
      <c r="N1" s="285"/>
      <c r="O1" s="286"/>
      <c r="P1" s="286"/>
    </row>
    <row r="2" spans="1:24" ht="15.75" x14ac:dyDescent="0.25">
      <c r="A2" s="2"/>
      <c r="P2" s="2" t="s">
        <v>0</v>
      </c>
    </row>
    <row r="3" spans="1:24" ht="15.75" x14ac:dyDescent="0.25">
      <c r="A3" s="2"/>
    </row>
    <row r="4" spans="1:24" ht="18.75" x14ac:dyDescent="0.25">
      <c r="A4" s="287" t="s">
        <v>1</v>
      </c>
      <c r="B4" s="287"/>
      <c r="C4" s="287"/>
      <c r="D4" s="287"/>
      <c r="E4" s="287"/>
      <c r="F4" s="287"/>
      <c r="G4" s="287"/>
      <c r="H4" s="287"/>
      <c r="I4" s="287"/>
      <c r="J4" s="287"/>
      <c r="K4" s="287"/>
      <c r="L4" s="287"/>
      <c r="M4" s="287"/>
      <c r="N4" s="287"/>
      <c r="O4" s="287"/>
      <c r="P4" s="287"/>
    </row>
    <row r="5" spans="1:24" ht="18.75" x14ac:dyDescent="0.25">
      <c r="A5" s="287" t="s">
        <v>140</v>
      </c>
      <c r="B5" s="287"/>
      <c r="C5" s="287"/>
      <c r="D5" s="287"/>
      <c r="E5" s="287"/>
      <c r="F5" s="287"/>
      <c r="G5" s="287"/>
      <c r="H5" s="287"/>
      <c r="I5" s="287"/>
      <c r="J5" s="287"/>
      <c r="K5" s="287"/>
      <c r="L5" s="287"/>
      <c r="M5" s="287"/>
      <c r="N5" s="287"/>
      <c r="O5" s="287"/>
      <c r="P5" s="287"/>
    </row>
    <row r="6" spans="1:24" ht="18.75" x14ac:dyDescent="0.25">
      <c r="A6" s="5"/>
    </row>
    <row r="7" spans="1:24" ht="15" customHeight="1" x14ac:dyDescent="0.25">
      <c r="A7" s="288" t="s">
        <v>2</v>
      </c>
      <c r="B7" s="288" t="s">
        <v>3</v>
      </c>
      <c r="C7" s="288" t="s">
        <v>4</v>
      </c>
      <c r="D7" s="288"/>
      <c r="E7" s="288"/>
      <c r="F7" s="288"/>
      <c r="G7" s="288"/>
      <c r="H7" s="288" t="s">
        <v>5</v>
      </c>
      <c r="I7" s="288" t="s">
        <v>431</v>
      </c>
      <c r="J7" s="288"/>
      <c r="K7" s="288"/>
      <c r="L7" s="288"/>
      <c r="M7" s="288" t="s">
        <v>141</v>
      </c>
      <c r="N7" s="288" t="s">
        <v>404</v>
      </c>
      <c r="O7" s="288" t="s">
        <v>6</v>
      </c>
      <c r="P7" s="288" t="s">
        <v>7</v>
      </c>
    </row>
    <row r="8" spans="1:24" ht="15" customHeight="1" x14ac:dyDescent="0.25">
      <c r="A8" s="288"/>
      <c r="B8" s="288"/>
      <c r="C8" s="288" t="s">
        <v>8</v>
      </c>
      <c r="D8" s="288"/>
      <c r="E8" s="288"/>
      <c r="F8" s="288"/>
      <c r="G8" s="288"/>
      <c r="H8" s="288"/>
      <c r="I8" s="288"/>
      <c r="J8" s="288"/>
      <c r="K8" s="288"/>
      <c r="L8" s="288"/>
      <c r="M8" s="288"/>
      <c r="N8" s="288"/>
      <c r="O8" s="288"/>
      <c r="P8" s="288"/>
    </row>
    <row r="9" spans="1:24" x14ac:dyDescent="0.25">
      <c r="A9" s="288"/>
      <c r="B9" s="288"/>
      <c r="C9" s="244" t="s">
        <v>9</v>
      </c>
      <c r="D9" s="244" t="s">
        <v>10</v>
      </c>
      <c r="E9" s="8" t="s">
        <v>11</v>
      </c>
      <c r="F9" s="244" t="s">
        <v>12</v>
      </c>
      <c r="G9" s="244" t="s">
        <v>13</v>
      </c>
      <c r="H9" s="288"/>
      <c r="I9" s="244" t="s">
        <v>14</v>
      </c>
      <c r="J9" s="244" t="s">
        <v>15</v>
      </c>
      <c r="K9" s="244" t="s">
        <v>16</v>
      </c>
      <c r="L9" s="244" t="s">
        <v>17</v>
      </c>
      <c r="M9" s="288"/>
      <c r="N9" s="288"/>
      <c r="O9" s="288"/>
      <c r="P9" s="288"/>
    </row>
    <row r="10" spans="1:24" x14ac:dyDescent="0.25">
      <c r="A10" s="244">
        <v>1</v>
      </c>
      <c r="B10" s="244">
        <v>2</v>
      </c>
      <c r="C10" s="244">
        <v>3</v>
      </c>
      <c r="D10" s="244">
        <v>4</v>
      </c>
      <c r="E10" s="8">
        <v>5</v>
      </c>
      <c r="F10" s="244">
        <v>6</v>
      </c>
      <c r="G10" s="244">
        <v>7</v>
      </c>
      <c r="H10" s="244">
        <v>8</v>
      </c>
      <c r="I10" s="244">
        <v>9</v>
      </c>
      <c r="J10" s="244">
        <v>10</v>
      </c>
      <c r="K10" s="244">
        <v>11</v>
      </c>
      <c r="L10" s="244">
        <v>12</v>
      </c>
      <c r="M10" s="244">
        <v>13</v>
      </c>
      <c r="N10" s="244">
        <v>14</v>
      </c>
      <c r="O10" s="244">
        <v>15</v>
      </c>
      <c r="P10" s="244">
        <v>16</v>
      </c>
    </row>
    <row r="11" spans="1:24" x14ac:dyDescent="0.25">
      <c r="A11" s="296" t="s">
        <v>18</v>
      </c>
      <c r="B11" s="296"/>
      <c r="C11" s="296"/>
      <c r="D11" s="296"/>
      <c r="E11" s="296"/>
      <c r="F11" s="296"/>
      <c r="G11" s="296"/>
      <c r="H11" s="296"/>
      <c r="I11" s="296"/>
      <c r="J11" s="296"/>
      <c r="K11" s="296"/>
      <c r="L11" s="296"/>
      <c r="M11" s="296"/>
      <c r="N11" s="296"/>
      <c r="O11" s="296"/>
      <c r="P11" s="296"/>
    </row>
    <row r="12" spans="1:24" ht="15" customHeight="1" x14ac:dyDescent="0.25">
      <c r="A12" s="296" t="s">
        <v>19</v>
      </c>
      <c r="B12" s="296"/>
      <c r="C12" s="296"/>
      <c r="D12" s="296"/>
      <c r="E12" s="296"/>
      <c r="F12" s="296"/>
      <c r="G12" s="296"/>
      <c r="H12" s="296"/>
      <c r="I12" s="296"/>
      <c r="J12" s="296"/>
      <c r="K12" s="296"/>
      <c r="L12" s="296"/>
      <c r="M12" s="296"/>
      <c r="N12" s="296"/>
      <c r="O12" s="296"/>
      <c r="P12" s="296"/>
    </row>
    <row r="13" spans="1:24" ht="25.5" customHeight="1" x14ac:dyDescent="0.25">
      <c r="A13" s="293" t="s">
        <v>397</v>
      </c>
      <c r="B13" s="243" t="s">
        <v>20</v>
      </c>
      <c r="C13" s="243"/>
      <c r="D13" s="243"/>
      <c r="E13" s="78"/>
      <c r="F13" s="243"/>
      <c r="G13" s="243"/>
      <c r="H13" s="260">
        <v>56</v>
      </c>
      <c r="I13" s="260">
        <v>56</v>
      </c>
      <c r="J13" s="260">
        <v>56</v>
      </c>
      <c r="K13" s="260">
        <v>56</v>
      </c>
      <c r="L13" s="260">
        <v>56</v>
      </c>
      <c r="M13" s="260">
        <v>56</v>
      </c>
      <c r="N13" s="260">
        <v>56</v>
      </c>
      <c r="O13" s="290" t="s">
        <v>129</v>
      </c>
      <c r="P13" s="293" t="s">
        <v>418</v>
      </c>
    </row>
    <row r="14" spans="1:24" ht="25.5" x14ac:dyDescent="0.25">
      <c r="A14" s="291"/>
      <c r="B14" s="245" t="s">
        <v>21</v>
      </c>
      <c r="C14" s="245"/>
      <c r="D14" s="245"/>
      <c r="E14" s="46"/>
      <c r="F14" s="245"/>
      <c r="G14" s="245"/>
      <c r="H14" s="51">
        <f>H15/H13</f>
        <v>52160.280357142859</v>
      </c>
      <c r="I14" s="7" t="s">
        <v>22</v>
      </c>
      <c r="J14" s="7" t="s">
        <v>22</v>
      </c>
      <c r="K14" s="7" t="s">
        <v>22</v>
      </c>
      <c r="L14" s="7" t="s">
        <v>22</v>
      </c>
      <c r="M14" s="51">
        <f>M15/M13</f>
        <v>51769.176785714284</v>
      </c>
      <c r="N14" s="51">
        <f>N15/N13</f>
        <v>52536.017857142862</v>
      </c>
      <c r="O14" s="295"/>
      <c r="P14" s="291"/>
    </row>
    <row r="15" spans="1:24" ht="38.25" x14ac:dyDescent="0.25">
      <c r="A15" s="291"/>
      <c r="B15" s="245" t="s">
        <v>222</v>
      </c>
      <c r="C15" s="245"/>
      <c r="D15" s="245"/>
      <c r="E15" s="46"/>
      <c r="F15" s="245"/>
      <c r="G15" s="245"/>
      <c r="H15" s="6">
        <f t="shared" ref="H15:N15" si="0">SUM(H16:H22)</f>
        <v>2920975.7</v>
      </c>
      <c r="I15" s="51">
        <f t="shared" si="0"/>
        <v>700234.49999999988</v>
      </c>
      <c r="J15" s="51">
        <f t="shared" si="0"/>
        <v>897386.1</v>
      </c>
      <c r="K15" s="51">
        <f t="shared" si="0"/>
        <v>549786.1</v>
      </c>
      <c r="L15" s="51">
        <f t="shared" si="0"/>
        <v>773569</v>
      </c>
      <c r="M15" s="51">
        <f t="shared" si="0"/>
        <v>2899073.9</v>
      </c>
      <c r="N15" s="51">
        <f t="shared" si="0"/>
        <v>2942017.0000000005</v>
      </c>
      <c r="O15" s="295"/>
      <c r="P15" s="291"/>
    </row>
    <row r="16" spans="1:24" x14ac:dyDescent="0.25">
      <c r="A16" s="291"/>
      <c r="B16" s="293" t="s">
        <v>24</v>
      </c>
      <c r="C16" s="8" t="s">
        <v>25</v>
      </c>
      <c r="D16" s="8" t="s">
        <v>26</v>
      </c>
      <c r="E16" s="8" t="s">
        <v>35</v>
      </c>
      <c r="F16" s="244" t="s">
        <v>398</v>
      </c>
      <c r="G16" s="14">
        <v>611</v>
      </c>
      <c r="H16" s="51">
        <f>I16+J16+K16+L16</f>
        <v>1848214.4</v>
      </c>
      <c r="I16" s="51">
        <v>441372.6</v>
      </c>
      <c r="J16" s="51">
        <v>563307.5</v>
      </c>
      <c r="K16" s="51">
        <v>356035.2</v>
      </c>
      <c r="L16" s="51">
        <v>487499.1</v>
      </c>
      <c r="M16" s="51">
        <v>1831300</v>
      </c>
      <c r="N16" s="51">
        <v>1860800</v>
      </c>
      <c r="O16" s="295"/>
      <c r="P16" s="291"/>
      <c r="Q16">
        <v>136</v>
      </c>
      <c r="R16">
        <v>7</v>
      </c>
      <c r="S16" s="132">
        <v>3</v>
      </c>
      <c r="T16" s="132" t="s">
        <v>28</v>
      </c>
      <c r="U16" s="132">
        <v>610</v>
      </c>
      <c r="V16" s="133">
        <v>17853.099999999999</v>
      </c>
      <c r="W16" s="133">
        <v>18576.8</v>
      </c>
      <c r="X16" s="133">
        <v>19394.099999999999</v>
      </c>
    </row>
    <row r="17" spans="1:24" x14ac:dyDescent="0.25">
      <c r="A17" s="291"/>
      <c r="B17" s="292"/>
      <c r="C17" s="8" t="s">
        <v>25</v>
      </c>
      <c r="D17" s="8" t="s">
        <v>26</v>
      </c>
      <c r="E17" s="8" t="s">
        <v>35</v>
      </c>
      <c r="F17" s="244" t="s">
        <v>398</v>
      </c>
      <c r="G17" s="14">
        <v>621</v>
      </c>
      <c r="H17" s="51">
        <f t="shared" ref="H17:H19" si="1">I17+J17+K17+L17</f>
        <v>929322</v>
      </c>
      <c r="I17" s="51">
        <v>225209.3</v>
      </c>
      <c r="J17" s="51">
        <v>288407.09999999998</v>
      </c>
      <c r="K17" s="51">
        <v>165425.29999999999</v>
      </c>
      <c r="L17" s="51">
        <v>250280.3</v>
      </c>
      <c r="M17" s="51">
        <v>920497.8</v>
      </c>
      <c r="N17" s="51">
        <v>931748.6</v>
      </c>
      <c r="O17" s="295"/>
      <c r="P17" s="291"/>
      <c r="Q17">
        <v>136</v>
      </c>
      <c r="R17">
        <v>7</v>
      </c>
      <c r="S17" s="132">
        <v>4</v>
      </c>
      <c r="T17" s="132" t="s">
        <v>27</v>
      </c>
      <c r="U17" s="132">
        <v>610</v>
      </c>
      <c r="V17" s="133">
        <v>1767315.1</v>
      </c>
      <c r="W17" s="133">
        <v>1833377.1</v>
      </c>
      <c r="X17" s="133">
        <v>1918822.9</v>
      </c>
    </row>
    <row r="18" spans="1:24" x14ac:dyDescent="0.25">
      <c r="A18" s="291"/>
      <c r="B18" s="292"/>
      <c r="C18" s="8" t="s">
        <v>25</v>
      </c>
      <c r="D18" s="8" t="s">
        <v>26</v>
      </c>
      <c r="E18" s="8" t="s">
        <v>142</v>
      </c>
      <c r="F18" s="244" t="s">
        <v>398</v>
      </c>
      <c r="G18" s="14">
        <v>611</v>
      </c>
      <c r="H18" s="51">
        <f t="shared" si="1"/>
        <v>107357.7</v>
      </c>
      <c r="I18" s="51">
        <v>25141.9</v>
      </c>
      <c r="J18" s="51">
        <v>36535</v>
      </c>
      <c r="K18" s="51">
        <v>19875</v>
      </c>
      <c r="L18" s="51">
        <v>25805.8</v>
      </c>
      <c r="M18" s="51">
        <v>110206</v>
      </c>
      <c r="N18" s="51">
        <v>111771.2</v>
      </c>
      <c r="O18" s="295"/>
      <c r="P18" s="291"/>
      <c r="Q18">
        <v>136</v>
      </c>
      <c r="R18">
        <v>7</v>
      </c>
      <c r="S18" s="132">
        <v>4</v>
      </c>
      <c r="T18" s="132" t="s">
        <v>27</v>
      </c>
      <c r="U18" s="132">
        <v>620</v>
      </c>
      <c r="V18" s="133">
        <v>907474.2</v>
      </c>
      <c r="W18" s="133">
        <v>940495.3</v>
      </c>
      <c r="X18" s="133">
        <v>975026.8</v>
      </c>
    </row>
    <row r="19" spans="1:24" x14ac:dyDescent="0.25">
      <c r="A19" s="291"/>
      <c r="B19" s="292"/>
      <c r="C19" s="8" t="s">
        <v>25</v>
      </c>
      <c r="D19" s="8" t="s">
        <v>26</v>
      </c>
      <c r="E19" s="8" t="s">
        <v>142</v>
      </c>
      <c r="F19" s="244" t="s">
        <v>398</v>
      </c>
      <c r="G19" s="14">
        <v>621</v>
      </c>
      <c r="H19" s="51">
        <f t="shared" si="1"/>
        <v>36081.600000000006</v>
      </c>
      <c r="I19" s="51">
        <v>8510.7000000000007</v>
      </c>
      <c r="J19" s="51">
        <v>9136.5</v>
      </c>
      <c r="K19" s="51">
        <v>8450.6</v>
      </c>
      <c r="L19" s="51">
        <v>9983.7999999999993</v>
      </c>
      <c r="M19" s="51">
        <v>37070.1</v>
      </c>
      <c r="N19" s="51">
        <v>37697.199999999997</v>
      </c>
      <c r="O19" s="295"/>
      <c r="P19" s="291"/>
      <c r="Q19">
        <v>136</v>
      </c>
      <c r="R19">
        <v>7</v>
      </c>
      <c r="S19" s="132">
        <v>5</v>
      </c>
      <c r="T19" s="132" t="s">
        <v>27</v>
      </c>
      <c r="U19" s="132">
        <v>610</v>
      </c>
      <c r="V19" s="133">
        <v>108060.6</v>
      </c>
      <c r="W19" s="133">
        <v>111673.3</v>
      </c>
      <c r="X19" s="133">
        <v>115553.4</v>
      </c>
    </row>
    <row r="20" spans="1:24" ht="25.5" x14ac:dyDescent="0.25">
      <c r="A20" s="291"/>
      <c r="B20" s="243" t="s">
        <v>29</v>
      </c>
      <c r="C20" s="243"/>
      <c r="D20" s="243"/>
      <c r="E20" s="78"/>
      <c r="F20" s="243"/>
      <c r="G20" s="79"/>
      <c r="H20" s="80"/>
      <c r="I20" s="79"/>
      <c r="J20" s="79"/>
      <c r="K20" s="80"/>
      <c r="L20" s="80"/>
      <c r="M20" s="209"/>
      <c r="N20" s="81"/>
      <c r="O20" s="295"/>
      <c r="P20" s="291"/>
    </row>
    <row r="21" spans="1:24" ht="25.5" x14ac:dyDescent="0.25">
      <c r="A21" s="291"/>
      <c r="B21" s="245" t="s">
        <v>30</v>
      </c>
      <c r="C21" s="26" t="s">
        <v>22</v>
      </c>
      <c r="D21" s="26" t="s">
        <v>22</v>
      </c>
      <c r="E21" s="26" t="s">
        <v>22</v>
      </c>
      <c r="F21" s="26" t="s">
        <v>22</v>
      </c>
      <c r="G21" s="6"/>
      <c r="H21" s="51"/>
      <c r="I21" s="52"/>
      <c r="J21" s="52"/>
      <c r="K21" s="52"/>
      <c r="L21" s="52"/>
      <c r="M21" s="53"/>
      <c r="N21" s="51"/>
      <c r="O21" s="295"/>
      <c r="P21" s="291"/>
    </row>
    <row r="22" spans="1:24" ht="25.5" x14ac:dyDescent="0.25">
      <c r="A22" s="291"/>
      <c r="B22" s="245" t="s">
        <v>31</v>
      </c>
      <c r="C22" s="26" t="s">
        <v>22</v>
      </c>
      <c r="D22" s="26" t="s">
        <v>22</v>
      </c>
      <c r="E22" s="26" t="s">
        <v>22</v>
      </c>
      <c r="F22" s="26" t="s">
        <v>22</v>
      </c>
      <c r="G22" s="245"/>
      <c r="H22" s="54"/>
      <c r="I22" s="52"/>
      <c r="J22" s="51"/>
      <c r="K22" s="51"/>
      <c r="L22" s="51"/>
      <c r="M22" s="51"/>
      <c r="N22" s="51"/>
      <c r="O22" s="295"/>
      <c r="P22" s="291"/>
    </row>
    <row r="23" spans="1:24" ht="25.5" x14ac:dyDescent="0.25">
      <c r="A23" s="294"/>
      <c r="B23" s="245" t="s">
        <v>213</v>
      </c>
      <c r="C23" s="245"/>
      <c r="D23" s="245"/>
      <c r="E23" s="46"/>
      <c r="F23" s="6"/>
      <c r="G23" s="245"/>
      <c r="H23" s="54"/>
      <c r="I23" s="52"/>
      <c r="J23" s="51"/>
      <c r="K23" s="51"/>
      <c r="L23" s="51"/>
      <c r="M23" s="51"/>
      <c r="N23" s="51"/>
      <c r="O23" s="289"/>
      <c r="P23" s="294"/>
    </row>
    <row r="24" spans="1:24" ht="25.5" customHeight="1" x14ac:dyDescent="0.25">
      <c r="A24" s="293" t="s">
        <v>32</v>
      </c>
      <c r="B24" s="245" t="s">
        <v>33</v>
      </c>
      <c r="C24" s="245"/>
      <c r="D24" s="245"/>
      <c r="E24" s="46"/>
      <c r="F24" s="245"/>
      <c r="G24" s="245"/>
      <c r="H24" s="11">
        <v>1330</v>
      </c>
      <c r="I24" s="11">
        <v>1330</v>
      </c>
      <c r="J24" s="11">
        <v>1330</v>
      </c>
      <c r="K24" s="11">
        <v>1330</v>
      </c>
      <c r="L24" s="11">
        <v>1330</v>
      </c>
      <c r="M24" s="11">
        <v>1330</v>
      </c>
      <c r="N24" s="11">
        <v>1330</v>
      </c>
      <c r="O24" s="290" t="s">
        <v>34</v>
      </c>
      <c r="P24" s="293" t="s">
        <v>419</v>
      </c>
    </row>
    <row r="25" spans="1:24" ht="25.5" x14ac:dyDescent="0.25">
      <c r="A25" s="291"/>
      <c r="B25" s="245" t="s">
        <v>21</v>
      </c>
      <c r="C25" s="245"/>
      <c r="D25" s="245"/>
      <c r="E25" s="46"/>
      <c r="F25" s="245"/>
      <c r="G25" s="245"/>
      <c r="H25" s="56">
        <f>H26/H24</f>
        <v>206.70436842105264</v>
      </c>
      <c r="I25" s="7" t="s">
        <v>22</v>
      </c>
      <c r="J25" s="7" t="s">
        <v>22</v>
      </c>
      <c r="K25" s="7" t="s">
        <v>22</v>
      </c>
      <c r="L25" s="7" t="s">
        <v>22</v>
      </c>
      <c r="M25" s="56">
        <f>M26/M24</f>
        <v>204.2015789473684</v>
      </c>
      <c r="N25" s="56">
        <f>N26/N24</f>
        <v>204.2015789473684</v>
      </c>
      <c r="O25" s="295"/>
      <c r="P25" s="291"/>
    </row>
    <row r="26" spans="1:24" ht="38.25" x14ac:dyDescent="0.25">
      <c r="A26" s="291"/>
      <c r="B26" s="245" t="s">
        <v>222</v>
      </c>
      <c r="C26" s="245"/>
      <c r="D26" s="245"/>
      <c r="E26" s="46"/>
      <c r="F26" s="245"/>
      <c r="G26" s="245"/>
      <c r="H26" s="51">
        <f>SUM(H27:H32)</f>
        <v>274916.81</v>
      </c>
      <c r="I26" s="51">
        <f>SUM(I27:I32)</f>
        <v>58851.64</v>
      </c>
      <c r="J26" s="51">
        <f t="shared" ref="J26:N26" si="2">SUM(J27:J32)</f>
        <v>94565.010000000009</v>
      </c>
      <c r="K26" s="51">
        <f t="shared" si="2"/>
        <v>58017.62</v>
      </c>
      <c r="L26" s="51">
        <f t="shared" si="2"/>
        <v>63482.54</v>
      </c>
      <c r="M26" s="51">
        <f t="shared" si="2"/>
        <v>271588.09999999998</v>
      </c>
      <c r="N26" s="51">
        <f t="shared" si="2"/>
        <v>271588.09999999998</v>
      </c>
      <c r="O26" s="295"/>
      <c r="P26" s="291"/>
    </row>
    <row r="27" spans="1:24" x14ac:dyDescent="0.25">
      <c r="A27" s="291"/>
      <c r="B27" s="293" t="s">
        <v>24</v>
      </c>
      <c r="C27" s="74" t="s">
        <v>25</v>
      </c>
      <c r="D27" s="74" t="s">
        <v>218</v>
      </c>
      <c r="E27" s="74" t="s">
        <v>35</v>
      </c>
      <c r="F27" s="239" t="s">
        <v>36</v>
      </c>
      <c r="G27" s="239">
        <v>321</v>
      </c>
      <c r="H27" s="51">
        <f t="shared" ref="H27:H29" si="3">I27+J27+K27+L27</f>
        <v>239667.30000000005</v>
      </c>
      <c r="I27" s="76">
        <v>50327.55</v>
      </c>
      <c r="J27" s="76">
        <v>84654.6</v>
      </c>
      <c r="K27" s="76">
        <v>50451.6</v>
      </c>
      <c r="L27" s="76">
        <v>54233.55</v>
      </c>
      <c r="M27" s="76">
        <v>236338.6</v>
      </c>
      <c r="N27" s="76">
        <v>236338.6</v>
      </c>
      <c r="O27" s="295"/>
      <c r="P27" s="291"/>
      <c r="R27">
        <v>10</v>
      </c>
      <c r="S27" s="132">
        <v>4</v>
      </c>
      <c r="T27" s="132" t="s">
        <v>36</v>
      </c>
      <c r="U27" s="132">
        <v>320</v>
      </c>
      <c r="V27" s="133">
        <v>227764.4</v>
      </c>
      <c r="W27" s="133">
        <v>227804.79999999999</v>
      </c>
      <c r="X27" s="133">
        <v>227804.79999999999</v>
      </c>
    </row>
    <row r="28" spans="1:24" x14ac:dyDescent="0.25">
      <c r="A28" s="291"/>
      <c r="B28" s="292"/>
      <c r="C28" s="8" t="s">
        <v>25</v>
      </c>
      <c r="D28" s="8" t="s">
        <v>218</v>
      </c>
      <c r="E28" s="8" t="s">
        <v>35</v>
      </c>
      <c r="F28" s="244" t="s">
        <v>36</v>
      </c>
      <c r="G28" s="244">
        <v>612</v>
      </c>
      <c r="H28" s="51">
        <f t="shared" si="3"/>
        <v>32196.41</v>
      </c>
      <c r="I28" s="51">
        <v>7802.75</v>
      </c>
      <c r="J28" s="51">
        <v>8389.0499999999993</v>
      </c>
      <c r="K28" s="51">
        <v>6993.11</v>
      </c>
      <c r="L28" s="51">
        <v>9011.5</v>
      </c>
      <c r="M28" s="51">
        <v>32196.400000000001</v>
      </c>
      <c r="N28" s="51">
        <v>32196.400000000001</v>
      </c>
      <c r="O28" s="295"/>
      <c r="P28" s="291"/>
      <c r="R28">
        <v>10</v>
      </c>
      <c r="S28" s="132">
        <v>4</v>
      </c>
      <c r="T28" s="132" t="s">
        <v>36</v>
      </c>
      <c r="U28" s="132">
        <v>610</v>
      </c>
      <c r="V28" s="133">
        <v>32752.7</v>
      </c>
      <c r="W28" s="133">
        <v>32752.7</v>
      </c>
      <c r="X28" s="133">
        <v>32752.7</v>
      </c>
    </row>
    <row r="29" spans="1:24" x14ac:dyDescent="0.25">
      <c r="A29" s="291"/>
      <c r="B29" s="292"/>
      <c r="C29" s="8" t="s">
        <v>25</v>
      </c>
      <c r="D29" s="8" t="s">
        <v>218</v>
      </c>
      <c r="E29" s="8" t="s">
        <v>35</v>
      </c>
      <c r="F29" s="244" t="s">
        <v>36</v>
      </c>
      <c r="G29" s="244">
        <v>622</v>
      </c>
      <c r="H29" s="51">
        <f t="shared" si="3"/>
        <v>3053.0999999999995</v>
      </c>
      <c r="I29" s="51">
        <v>721.34</v>
      </c>
      <c r="J29" s="51">
        <v>1521.36</v>
      </c>
      <c r="K29" s="51">
        <v>572.91</v>
      </c>
      <c r="L29" s="51">
        <v>237.49</v>
      </c>
      <c r="M29" s="51">
        <v>3053.1</v>
      </c>
      <c r="N29" s="51">
        <v>3053.1</v>
      </c>
      <c r="O29" s="295"/>
      <c r="P29" s="291"/>
      <c r="R29">
        <v>10</v>
      </c>
      <c r="S29" s="132">
        <v>4</v>
      </c>
      <c r="T29" s="132" t="s">
        <v>36</v>
      </c>
      <c r="U29" s="132">
        <v>620</v>
      </c>
      <c r="V29" s="133">
        <v>1100</v>
      </c>
      <c r="W29" s="133">
        <v>1100</v>
      </c>
      <c r="X29" s="133">
        <v>1100</v>
      </c>
    </row>
    <row r="30" spans="1:24" ht="25.5" x14ac:dyDescent="0.25">
      <c r="A30" s="291"/>
      <c r="B30" s="243" t="s">
        <v>29</v>
      </c>
      <c r="C30" s="243"/>
      <c r="D30" s="243"/>
      <c r="E30" s="78"/>
      <c r="F30" s="243"/>
      <c r="G30" s="243"/>
      <c r="H30" s="82"/>
      <c r="I30" s="79"/>
      <c r="J30" s="243"/>
      <c r="K30" s="243"/>
      <c r="L30" s="243"/>
      <c r="M30" s="243"/>
      <c r="N30" s="83"/>
      <c r="O30" s="295"/>
      <c r="P30" s="291"/>
    </row>
    <row r="31" spans="1:24" ht="25.5" x14ac:dyDescent="0.25">
      <c r="A31" s="291"/>
      <c r="B31" s="245" t="s">
        <v>30</v>
      </c>
      <c r="C31" s="26" t="s">
        <v>22</v>
      </c>
      <c r="D31" s="26" t="s">
        <v>22</v>
      </c>
      <c r="E31" s="26" t="s">
        <v>22</v>
      </c>
      <c r="F31" s="26" t="s">
        <v>22</v>
      </c>
      <c r="G31" s="245"/>
      <c r="H31" s="9"/>
      <c r="I31" s="6"/>
      <c r="J31" s="245"/>
      <c r="K31" s="6"/>
      <c r="L31" s="6"/>
      <c r="M31" s="245"/>
      <c r="N31" s="67"/>
      <c r="O31" s="295"/>
      <c r="P31" s="291"/>
    </row>
    <row r="32" spans="1:24" ht="25.5" x14ac:dyDescent="0.25">
      <c r="A32" s="291"/>
      <c r="B32" s="245" t="s">
        <v>31</v>
      </c>
      <c r="C32" s="26" t="s">
        <v>22</v>
      </c>
      <c r="D32" s="26" t="s">
        <v>22</v>
      </c>
      <c r="E32" s="26" t="s">
        <v>22</v>
      </c>
      <c r="F32" s="26" t="s">
        <v>22</v>
      </c>
      <c r="G32" s="245"/>
      <c r="H32" s="245"/>
      <c r="I32" s="245"/>
      <c r="J32" s="245"/>
      <c r="K32" s="245"/>
      <c r="L32" s="245"/>
      <c r="M32" s="245"/>
      <c r="N32" s="67"/>
      <c r="O32" s="295"/>
      <c r="P32" s="291"/>
    </row>
    <row r="33" spans="1:31" ht="25.5" x14ac:dyDescent="0.25">
      <c r="A33" s="294"/>
      <c r="B33" s="245" t="s">
        <v>213</v>
      </c>
      <c r="C33" s="245"/>
      <c r="D33" s="245"/>
      <c r="E33" s="46"/>
      <c r="F33" s="6"/>
      <c r="G33" s="245"/>
      <c r="H33" s="245"/>
      <c r="I33" s="245"/>
      <c r="J33" s="245"/>
      <c r="K33" s="245"/>
      <c r="L33" s="245"/>
      <c r="M33" s="245"/>
      <c r="N33" s="67"/>
      <c r="O33" s="289"/>
      <c r="P33" s="294"/>
    </row>
    <row r="34" spans="1:31" ht="25.5" customHeight="1" x14ac:dyDescent="0.25">
      <c r="A34" s="293" t="s">
        <v>399</v>
      </c>
      <c r="B34" s="245" t="s">
        <v>20</v>
      </c>
      <c r="C34" s="245"/>
      <c r="D34" s="245"/>
      <c r="E34" s="46"/>
      <c r="F34" s="245"/>
      <c r="G34" s="245"/>
      <c r="H34" s="11">
        <v>3</v>
      </c>
      <c r="I34" s="11">
        <v>3</v>
      </c>
      <c r="J34" s="11">
        <v>3</v>
      </c>
      <c r="K34" s="11">
        <v>3</v>
      </c>
      <c r="L34" s="11">
        <v>3</v>
      </c>
      <c r="M34" s="11">
        <v>0</v>
      </c>
      <c r="N34" s="11">
        <v>0</v>
      </c>
      <c r="O34" s="290" t="s">
        <v>400</v>
      </c>
      <c r="P34" s="293" t="s">
        <v>37</v>
      </c>
    </row>
    <row r="35" spans="1:31" ht="25.5" x14ac:dyDescent="0.25">
      <c r="A35" s="291"/>
      <c r="B35" s="245" t="s">
        <v>21</v>
      </c>
      <c r="C35" s="245"/>
      <c r="D35" s="245"/>
      <c r="E35" s="46"/>
      <c r="F35" s="245"/>
      <c r="G35" s="245"/>
      <c r="H35" s="51">
        <f>H36/H34</f>
        <v>4731.833333333333</v>
      </c>
      <c r="I35" s="7" t="s">
        <v>22</v>
      </c>
      <c r="J35" s="7" t="s">
        <v>22</v>
      </c>
      <c r="K35" s="7" t="s">
        <v>22</v>
      </c>
      <c r="L35" s="7" t="s">
        <v>22</v>
      </c>
      <c r="M35" s="51"/>
      <c r="N35" s="51"/>
      <c r="O35" s="295"/>
      <c r="P35" s="291"/>
    </row>
    <row r="36" spans="1:31" ht="38.25" x14ac:dyDescent="0.25">
      <c r="A36" s="291"/>
      <c r="B36" s="245" t="s">
        <v>222</v>
      </c>
      <c r="C36" s="245"/>
      <c r="D36" s="245"/>
      <c r="E36" s="46"/>
      <c r="F36" s="245"/>
      <c r="G36" s="245"/>
      <c r="H36" s="51">
        <f t="shared" ref="H36:N36" si="4">SUM(H37:H43)</f>
        <v>14195.5</v>
      </c>
      <c r="I36" s="51">
        <f t="shared" si="4"/>
        <v>10.3</v>
      </c>
      <c r="J36" s="51">
        <f t="shared" si="4"/>
        <v>3123.42</v>
      </c>
      <c r="K36" s="51">
        <f t="shared" si="4"/>
        <v>4023.99</v>
      </c>
      <c r="L36" s="51">
        <f t="shared" si="4"/>
        <v>7037.7900000000009</v>
      </c>
      <c r="M36" s="51">
        <f t="shared" si="4"/>
        <v>10470.6</v>
      </c>
      <c r="N36" s="51">
        <f t="shared" si="4"/>
        <v>10467.200000000001</v>
      </c>
      <c r="O36" s="295"/>
      <c r="P36" s="291"/>
      <c r="AC36" s="150"/>
      <c r="AD36" s="150"/>
      <c r="AE36" s="150"/>
    </row>
    <row r="37" spans="1:31" ht="15" customHeight="1" x14ac:dyDescent="0.25">
      <c r="A37" s="291"/>
      <c r="B37" s="293" t="s">
        <v>24</v>
      </c>
      <c r="C37" s="8" t="s">
        <v>25</v>
      </c>
      <c r="D37" s="8" t="s">
        <v>26</v>
      </c>
      <c r="E37" s="8" t="s">
        <v>35</v>
      </c>
      <c r="F37" s="244" t="s">
        <v>401</v>
      </c>
      <c r="G37" s="244">
        <v>612</v>
      </c>
      <c r="H37" s="51">
        <f t="shared" ref="H37:H39" si="5">I37+J37+K37+L37</f>
        <v>1409.9</v>
      </c>
      <c r="I37" s="51">
        <v>0</v>
      </c>
      <c r="J37" s="51">
        <v>623.41999999999996</v>
      </c>
      <c r="K37" s="51">
        <v>0</v>
      </c>
      <c r="L37" s="51">
        <v>786.48000000000013</v>
      </c>
      <c r="M37" s="51">
        <v>0</v>
      </c>
      <c r="N37" s="51">
        <v>0</v>
      </c>
      <c r="O37" s="295"/>
      <c r="P37" s="291"/>
      <c r="Q37">
        <v>124</v>
      </c>
      <c r="R37">
        <v>7</v>
      </c>
      <c r="S37" s="132">
        <v>4</v>
      </c>
      <c r="T37" s="132" t="s">
        <v>42</v>
      </c>
      <c r="U37" s="132">
        <v>410</v>
      </c>
      <c r="V37" s="133">
        <v>10.3</v>
      </c>
      <c r="W37" s="133">
        <v>0</v>
      </c>
      <c r="X37" s="133">
        <v>0</v>
      </c>
    </row>
    <row r="38" spans="1:31" ht="15" customHeight="1" x14ac:dyDescent="0.25">
      <c r="A38" s="291"/>
      <c r="B38" s="292"/>
      <c r="C38" s="8" t="s">
        <v>25</v>
      </c>
      <c r="D38" s="8" t="s">
        <v>26</v>
      </c>
      <c r="E38" s="8" t="s">
        <v>35</v>
      </c>
      <c r="F38" s="244" t="s">
        <v>401</v>
      </c>
      <c r="G38" s="244">
        <v>622</v>
      </c>
      <c r="H38" s="51">
        <f t="shared" si="5"/>
        <v>2315.8000000000002</v>
      </c>
      <c r="I38" s="51">
        <v>0</v>
      </c>
      <c r="J38" s="51">
        <v>500</v>
      </c>
      <c r="K38" s="51">
        <v>523.99</v>
      </c>
      <c r="L38" s="51">
        <v>1291.8100000000002</v>
      </c>
      <c r="M38" s="51">
        <v>0</v>
      </c>
      <c r="N38" s="51">
        <v>0</v>
      </c>
      <c r="O38" s="295"/>
      <c r="P38" s="291"/>
      <c r="Q38">
        <v>136</v>
      </c>
      <c r="R38">
        <v>7</v>
      </c>
      <c r="S38" s="132">
        <v>3</v>
      </c>
      <c r="T38" s="132" t="s">
        <v>143</v>
      </c>
      <c r="U38" s="132">
        <v>610</v>
      </c>
      <c r="V38" s="133">
        <v>1366</v>
      </c>
      <c r="W38" s="133">
        <v>0</v>
      </c>
      <c r="X38" s="133">
        <v>0</v>
      </c>
    </row>
    <row r="39" spans="1:31" ht="15" customHeight="1" x14ac:dyDescent="0.25">
      <c r="A39" s="291"/>
      <c r="B39" s="292"/>
      <c r="C39" s="8" t="s">
        <v>41</v>
      </c>
      <c r="D39" s="8" t="s">
        <v>26</v>
      </c>
      <c r="E39" s="8" t="s">
        <v>35</v>
      </c>
      <c r="F39" s="244" t="s">
        <v>42</v>
      </c>
      <c r="G39" s="14">
        <v>410</v>
      </c>
      <c r="H39" s="51">
        <f t="shared" si="5"/>
        <v>10.3</v>
      </c>
      <c r="I39" s="51">
        <v>10.3</v>
      </c>
      <c r="J39" s="51">
        <v>0</v>
      </c>
      <c r="K39" s="51">
        <v>0</v>
      </c>
      <c r="L39" s="51">
        <v>0</v>
      </c>
      <c r="M39" s="51">
        <v>0</v>
      </c>
      <c r="N39" s="51">
        <v>0</v>
      </c>
      <c r="O39" s="295"/>
      <c r="P39" s="291"/>
      <c r="Q39">
        <v>136</v>
      </c>
      <c r="R39">
        <v>7</v>
      </c>
      <c r="S39" s="132">
        <v>4</v>
      </c>
      <c r="T39" s="132" t="s">
        <v>40</v>
      </c>
      <c r="U39" s="132">
        <v>610</v>
      </c>
      <c r="V39" s="133">
        <v>14306.9</v>
      </c>
      <c r="W39" s="133">
        <v>5000</v>
      </c>
      <c r="X39" s="133">
        <v>31484.3</v>
      </c>
    </row>
    <row r="40" spans="1:31" ht="30.75" customHeight="1" x14ac:dyDescent="0.25">
      <c r="A40" s="291"/>
      <c r="B40" s="243" t="s">
        <v>29</v>
      </c>
      <c r="C40" s="243"/>
      <c r="D40" s="243"/>
      <c r="E40" s="78"/>
      <c r="F40" s="243"/>
      <c r="G40" s="243"/>
      <c r="H40" s="82"/>
      <c r="I40" s="84"/>
      <c r="J40" s="84"/>
      <c r="K40" s="84"/>
      <c r="L40" s="243"/>
      <c r="M40" s="79"/>
      <c r="N40" s="85"/>
      <c r="O40" s="295"/>
      <c r="P40" s="291"/>
      <c r="Q40">
        <v>136</v>
      </c>
      <c r="R40">
        <v>7</v>
      </c>
      <c r="S40" s="132">
        <v>5</v>
      </c>
      <c r="T40" s="132" t="s">
        <v>39</v>
      </c>
      <c r="U40" s="132">
        <v>620</v>
      </c>
      <c r="V40" s="133">
        <v>100</v>
      </c>
      <c r="W40" s="133">
        <v>0</v>
      </c>
      <c r="X40" s="133">
        <v>0</v>
      </c>
      <c r="AC40" s="150">
        <f>H37+H38+H39</f>
        <v>3736.0000000000005</v>
      </c>
    </row>
    <row r="41" spans="1:31" ht="25.5" x14ac:dyDescent="0.25">
      <c r="A41" s="291"/>
      <c r="B41" s="245" t="s">
        <v>30</v>
      </c>
      <c r="C41" s="26" t="s">
        <v>22</v>
      </c>
      <c r="D41" s="26" t="s">
        <v>22</v>
      </c>
      <c r="E41" s="26" t="s">
        <v>22</v>
      </c>
      <c r="F41" s="26" t="s">
        <v>22</v>
      </c>
      <c r="G41" s="6"/>
      <c r="H41" s="9"/>
      <c r="I41" s="10"/>
      <c r="J41" s="10"/>
      <c r="K41" s="10"/>
      <c r="L41" s="245"/>
      <c r="M41" s="245"/>
      <c r="N41" s="67"/>
      <c r="O41" s="295"/>
      <c r="P41" s="291"/>
    </row>
    <row r="42" spans="1:31" ht="25.5" x14ac:dyDescent="0.25">
      <c r="A42" s="291"/>
      <c r="B42" s="246" t="s">
        <v>31</v>
      </c>
      <c r="C42" s="26" t="s">
        <v>22</v>
      </c>
      <c r="D42" s="26" t="s">
        <v>22</v>
      </c>
      <c r="E42" s="26" t="s">
        <v>22</v>
      </c>
      <c r="F42" s="26" t="s">
        <v>22</v>
      </c>
      <c r="G42" s="246"/>
      <c r="H42" s="76">
        <f>I42+J42+K42+L42</f>
        <v>10200</v>
      </c>
      <c r="I42" s="76">
        <v>0</v>
      </c>
      <c r="J42" s="76">
        <v>2000</v>
      </c>
      <c r="K42" s="76">
        <v>3500</v>
      </c>
      <c r="L42" s="76">
        <v>4700</v>
      </c>
      <c r="M42" s="76">
        <v>10200</v>
      </c>
      <c r="N42" s="76">
        <v>10200</v>
      </c>
      <c r="O42" s="295"/>
      <c r="P42" s="291"/>
    </row>
    <row r="43" spans="1:31" ht="25.5" x14ac:dyDescent="0.25">
      <c r="A43" s="294"/>
      <c r="B43" s="245" t="s">
        <v>213</v>
      </c>
      <c r="C43" s="245"/>
      <c r="D43" s="245"/>
      <c r="E43" s="46"/>
      <c r="F43" s="245"/>
      <c r="G43" s="245"/>
      <c r="H43" s="51">
        <f>I43+J43+K43+L43</f>
        <v>259.5</v>
      </c>
      <c r="I43" s="51">
        <v>0</v>
      </c>
      <c r="J43" s="51">
        <v>0</v>
      </c>
      <c r="K43" s="51">
        <v>0</v>
      </c>
      <c r="L43" s="51">
        <v>259.5</v>
      </c>
      <c r="M43" s="51">
        <v>270.60000000000002</v>
      </c>
      <c r="N43" s="51">
        <v>267.2</v>
      </c>
      <c r="O43" s="289"/>
      <c r="P43" s="294"/>
    </row>
    <row r="44" spans="1:31" s="13" customFormat="1" ht="25.5" customHeight="1" x14ac:dyDescent="0.25">
      <c r="A44" s="293" t="s">
        <v>43</v>
      </c>
      <c r="B44" s="245" t="s">
        <v>33</v>
      </c>
      <c r="C44" s="245"/>
      <c r="D44" s="245"/>
      <c r="E44" s="46"/>
      <c r="F44" s="245"/>
      <c r="G44" s="245"/>
      <c r="H44" s="11">
        <v>2130</v>
      </c>
      <c r="I44" s="11">
        <v>2130</v>
      </c>
      <c r="J44" s="11">
        <v>2130</v>
      </c>
      <c r="K44" s="11">
        <v>2130</v>
      </c>
      <c r="L44" s="11">
        <v>2130</v>
      </c>
      <c r="M44" s="11">
        <v>2130</v>
      </c>
      <c r="N44" s="11">
        <v>2130</v>
      </c>
      <c r="O44" s="290" t="s">
        <v>34</v>
      </c>
      <c r="P44" s="293" t="s">
        <v>420</v>
      </c>
      <c r="V44" s="94"/>
      <c r="W44" s="94"/>
      <c r="X44" s="94"/>
    </row>
    <row r="45" spans="1:31" s="13" customFormat="1" ht="25.5" x14ac:dyDescent="0.25">
      <c r="A45" s="291"/>
      <c r="B45" s="245" t="s">
        <v>21</v>
      </c>
      <c r="C45" s="245"/>
      <c r="D45" s="245"/>
      <c r="E45" s="46"/>
      <c r="F45" s="245"/>
      <c r="G45" s="245"/>
      <c r="H45" s="56">
        <f>H46/H44</f>
        <v>20.922868544600938</v>
      </c>
      <c r="I45" s="7" t="s">
        <v>22</v>
      </c>
      <c r="J45" s="7" t="s">
        <v>22</v>
      </c>
      <c r="K45" s="7" t="s">
        <v>22</v>
      </c>
      <c r="L45" s="7" t="s">
        <v>22</v>
      </c>
      <c r="M45" s="56">
        <f>M46/M44</f>
        <v>20.922863849765257</v>
      </c>
      <c r="N45" s="56">
        <f>N46/N44</f>
        <v>20.922863849765257</v>
      </c>
      <c r="O45" s="295"/>
      <c r="P45" s="291"/>
      <c r="V45" s="94"/>
      <c r="W45" s="94"/>
      <c r="X45" s="94"/>
    </row>
    <row r="46" spans="1:31" s="13" customFormat="1" ht="38.25" x14ac:dyDescent="0.25">
      <c r="A46" s="291"/>
      <c r="B46" s="245" t="s">
        <v>222</v>
      </c>
      <c r="C46" s="245"/>
      <c r="D46" s="245"/>
      <c r="E46" s="46"/>
      <c r="F46" s="245"/>
      <c r="G46" s="245"/>
      <c r="H46" s="109">
        <f>SUM(H47:H51)</f>
        <v>44565.71</v>
      </c>
      <c r="I46" s="51">
        <f t="shared" ref="I46:N46" si="6">SUM(I47:I51)</f>
        <v>12305.27</v>
      </c>
      <c r="J46" s="51">
        <f t="shared" si="6"/>
        <v>12727.23</v>
      </c>
      <c r="K46" s="51">
        <f t="shared" si="6"/>
        <v>4691.8099999999995</v>
      </c>
      <c r="L46" s="51">
        <f t="shared" si="6"/>
        <v>14841.4</v>
      </c>
      <c r="M46" s="51">
        <f t="shared" si="6"/>
        <v>44565.7</v>
      </c>
      <c r="N46" s="51">
        <f t="shared" si="6"/>
        <v>44565.7</v>
      </c>
      <c r="O46" s="295"/>
      <c r="P46" s="291"/>
      <c r="V46" s="94"/>
      <c r="W46" s="94"/>
      <c r="X46" s="94"/>
    </row>
    <row r="47" spans="1:31" ht="14.45" customHeight="1" x14ac:dyDescent="0.25">
      <c r="A47" s="291"/>
      <c r="B47" s="292" t="s">
        <v>24</v>
      </c>
      <c r="C47" s="8" t="s">
        <v>25</v>
      </c>
      <c r="D47" s="8" t="s">
        <v>26</v>
      </c>
      <c r="E47" s="8" t="s">
        <v>35</v>
      </c>
      <c r="F47" s="244" t="s">
        <v>44</v>
      </c>
      <c r="G47" s="244">
        <v>612</v>
      </c>
      <c r="H47" s="51">
        <f t="shared" ref="H47:H48" si="7">I47+J47+K47+L47</f>
        <v>33289.21</v>
      </c>
      <c r="I47" s="51">
        <v>9305.18</v>
      </c>
      <c r="J47" s="51">
        <v>9709.86</v>
      </c>
      <c r="K47" s="51">
        <v>3602.52</v>
      </c>
      <c r="L47" s="51">
        <v>10671.65</v>
      </c>
      <c r="M47" s="51">
        <v>33289.199999999997</v>
      </c>
      <c r="N47" s="51">
        <v>33289.199999999997</v>
      </c>
      <c r="O47" s="295"/>
      <c r="P47" s="291"/>
      <c r="R47">
        <v>7</v>
      </c>
      <c r="S47">
        <v>4</v>
      </c>
      <c r="T47" t="s">
        <v>44</v>
      </c>
      <c r="U47">
        <v>610</v>
      </c>
      <c r="V47" s="22">
        <v>31793.7</v>
      </c>
      <c r="W47" s="22">
        <v>33424.300000000003</v>
      </c>
      <c r="X47" s="22">
        <v>33424.300000000003</v>
      </c>
    </row>
    <row r="48" spans="1:31" ht="14.45" customHeight="1" x14ac:dyDescent="0.25">
      <c r="A48" s="291"/>
      <c r="B48" s="292"/>
      <c r="C48" s="8" t="s">
        <v>25</v>
      </c>
      <c r="D48" s="8" t="s">
        <v>26</v>
      </c>
      <c r="E48" s="8" t="s">
        <v>35</v>
      </c>
      <c r="F48" s="244" t="s">
        <v>44</v>
      </c>
      <c r="G48" s="244">
        <v>622</v>
      </c>
      <c r="H48" s="51">
        <f t="shared" si="7"/>
        <v>11276.5</v>
      </c>
      <c r="I48" s="51">
        <v>3000.09</v>
      </c>
      <c r="J48" s="51">
        <v>3017.37</v>
      </c>
      <c r="K48" s="51">
        <v>1089.29</v>
      </c>
      <c r="L48" s="51">
        <v>4169.75</v>
      </c>
      <c r="M48" s="51">
        <v>11276.5</v>
      </c>
      <c r="N48" s="51">
        <v>11276.5</v>
      </c>
      <c r="O48" s="295"/>
      <c r="P48" s="291"/>
      <c r="R48">
        <v>7</v>
      </c>
      <c r="S48">
        <v>4</v>
      </c>
      <c r="T48" t="s">
        <v>44</v>
      </c>
      <c r="U48">
        <v>620</v>
      </c>
      <c r="V48" s="22">
        <v>10607.7</v>
      </c>
      <c r="W48" s="22">
        <v>11141.4</v>
      </c>
      <c r="X48" s="22">
        <v>11141.4</v>
      </c>
    </row>
    <row r="49" spans="1:24" ht="25.5" x14ac:dyDescent="0.25">
      <c r="A49" s="291"/>
      <c r="B49" s="245" t="s">
        <v>29</v>
      </c>
      <c r="C49" s="245"/>
      <c r="D49" s="245"/>
      <c r="E49" s="46"/>
      <c r="F49" s="245"/>
      <c r="G49" s="245"/>
      <c r="H49" s="56"/>
      <c r="I49" s="56"/>
      <c r="J49" s="56"/>
      <c r="K49" s="56"/>
      <c r="L49" s="56"/>
      <c r="M49" s="56"/>
      <c r="N49" s="56"/>
      <c r="O49" s="295"/>
      <c r="P49" s="291"/>
    </row>
    <row r="50" spans="1:24" ht="25.5" x14ac:dyDescent="0.25">
      <c r="A50" s="291"/>
      <c r="B50" s="245" t="s">
        <v>30</v>
      </c>
      <c r="C50" s="26" t="s">
        <v>22</v>
      </c>
      <c r="D50" s="26" t="s">
        <v>22</v>
      </c>
      <c r="E50" s="26" t="s">
        <v>22</v>
      </c>
      <c r="F50" s="26" t="s">
        <v>22</v>
      </c>
      <c r="G50" s="245"/>
      <c r="H50" s="56"/>
      <c r="I50" s="56"/>
      <c r="J50" s="56"/>
      <c r="K50" s="56"/>
      <c r="L50" s="56"/>
      <c r="M50" s="56"/>
      <c r="N50" s="56"/>
      <c r="O50" s="295"/>
      <c r="P50" s="291"/>
    </row>
    <row r="51" spans="1:24" ht="25.5" x14ac:dyDescent="0.25">
      <c r="A51" s="291"/>
      <c r="B51" s="245" t="s">
        <v>31</v>
      </c>
      <c r="C51" s="26" t="s">
        <v>22</v>
      </c>
      <c r="D51" s="26" t="s">
        <v>22</v>
      </c>
      <c r="E51" s="26" t="s">
        <v>22</v>
      </c>
      <c r="F51" s="26" t="s">
        <v>22</v>
      </c>
      <c r="G51" s="245"/>
      <c r="H51" s="56"/>
      <c r="I51" s="56"/>
      <c r="J51" s="56"/>
      <c r="K51" s="56"/>
      <c r="L51" s="56"/>
      <c r="M51" s="56"/>
      <c r="N51" s="56"/>
      <c r="O51" s="295"/>
      <c r="P51" s="291"/>
    </row>
    <row r="52" spans="1:24" ht="25.5" x14ac:dyDescent="0.25">
      <c r="A52" s="294"/>
      <c r="B52" s="245" t="s">
        <v>213</v>
      </c>
      <c r="C52" s="245"/>
      <c r="D52" s="245"/>
      <c r="E52" s="46"/>
      <c r="F52" s="6"/>
      <c r="G52" s="245"/>
      <c r="H52" s="56"/>
      <c r="I52" s="56"/>
      <c r="J52" s="56"/>
      <c r="K52" s="56"/>
      <c r="L52" s="56"/>
      <c r="M52" s="56"/>
      <c r="N52" s="56"/>
      <c r="O52" s="289"/>
      <c r="P52" s="294"/>
    </row>
    <row r="53" spans="1:24" s="73" customFormat="1" ht="25.5" hidden="1" customHeight="1" x14ac:dyDescent="0.25">
      <c r="A53" s="297" t="s">
        <v>45</v>
      </c>
      <c r="B53" s="243" t="s">
        <v>33</v>
      </c>
      <c r="C53" s="243"/>
      <c r="D53" s="243"/>
      <c r="E53" s="78"/>
      <c r="F53" s="243"/>
      <c r="G53" s="243"/>
      <c r="H53" s="243"/>
      <c r="I53" s="243"/>
      <c r="J53" s="243"/>
      <c r="K53" s="243"/>
      <c r="L53" s="243"/>
      <c r="M53" s="243"/>
      <c r="N53" s="243"/>
      <c r="O53" s="289" t="s">
        <v>46</v>
      </c>
      <c r="P53" s="291" t="s">
        <v>47</v>
      </c>
      <c r="V53" s="134"/>
      <c r="W53" s="134"/>
      <c r="X53" s="134"/>
    </row>
    <row r="54" spans="1:24" s="73" customFormat="1" ht="26.45" hidden="1" customHeight="1" x14ac:dyDescent="0.25">
      <c r="A54" s="296"/>
      <c r="B54" s="245" t="s">
        <v>21</v>
      </c>
      <c r="C54" s="245"/>
      <c r="D54" s="245"/>
      <c r="E54" s="46"/>
      <c r="F54" s="245"/>
      <c r="G54" s="245"/>
      <c r="H54" s="245"/>
      <c r="I54" s="245"/>
      <c r="J54" s="245"/>
      <c r="K54" s="245"/>
      <c r="L54" s="245"/>
      <c r="M54" s="245"/>
      <c r="N54" s="245"/>
      <c r="O54" s="288"/>
      <c r="P54" s="291"/>
      <c r="V54" s="134"/>
      <c r="W54" s="134"/>
      <c r="X54" s="134"/>
    </row>
    <row r="55" spans="1:24" s="73" customFormat="1" ht="26.45" hidden="1" customHeight="1" x14ac:dyDescent="0.25">
      <c r="A55" s="296"/>
      <c r="B55" s="245" t="s">
        <v>23</v>
      </c>
      <c r="C55" s="245"/>
      <c r="D55" s="245"/>
      <c r="E55" s="46"/>
      <c r="F55" s="245"/>
      <c r="G55" s="245"/>
      <c r="H55" s="111"/>
      <c r="I55" s="111"/>
      <c r="J55" s="111"/>
      <c r="K55" s="111"/>
      <c r="L55" s="111"/>
      <c r="M55" s="111"/>
      <c r="N55" s="111"/>
      <c r="O55" s="288"/>
      <c r="P55" s="291"/>
      <c r="V55" s="134"/>
      <c r="W55" s="134"/>
      <c r="X55" s="134"/>
    </row>
    <row r="56" spans="1:24" s="73" customFormat="1" ht="26.45" hidden="1" customHeight="1" x14ac:dyDescent="0.25">
      <c r="A56" s="296"/>
      <c r="B56" s="245" t="s">
        <v>24</v>
      </c>
      <c r="C56" s="8" t="s">
        <v>25</v>
      </c>
      <c r="D56" s="8" t="s">
        <v>26</v>
      </c>
      <c r="E56" s="8" t="s">
        <v>48</v>
      </c>
      <c r="F56" s="244" t="s">
        <v>49</v>
      </c>
      <c r="G56" s="8" t="s">
        <v>38</v>
      </c>
      <c r="H56" s="111">
        <v>0</v>
      </c>
      <c r="I56" s="111"/>
      <c r="J56" s="111"/>
      <c r="K56" s="111"/>
      <c r="L56" s="111"/>
      <c r="M56" s="111">
        <v>0</v>
      </c>
      <c r="N56" s="111">
        <v>0</v>
      </c>
      <c r="O56" s="288"/>
      <c r="P56" s="291"/>
      <c r="V56" s="134"/>
      <c r="W56" s="134"/>
      <c r="X56" s="134"/>
    </row>
    <row r="57" spans="1:24" s="73" customFormat="1" ht="26.45" hidden="1" customHeight="1" x14ac:dyDescent="0.25">
      <c r="A57" s="296"/>
      <c r="B57" s="245" t="s">
        <v>29</v>
      </c>
      <c r="C57" s="245"/>
      <c r="D57" s="245"/>
      <c r="E57" s="46"/>
      <c r="F57" s="245"/>
      <c r="G57" s="245"/>
      <c r="H57" s="111"/>
      <c r="I57" s="111"/>
      <c r="J57" s="111"/>
      <c r="K57" s="111"/>
      <c r="L57" s="111"/>
      <c r="M57" s="111"/>
      <c r="N57" s="111"/>
      <c r="O57" s="288"/>
      <c r="P57" s="291"/>
      <c r="V57" s="134"/>
      <c r="W57" s="134"/>
      <c r="X57" s="134"/>
    </row>
    <row r="58" spans="1:24" s="73" customFormat="1" ht="26.45" hidden="1" customHeight="1" x14ac:dyDescent="0.25">
      <c r="A58" s="296"/>
      <c r="B58" s="245" t="s">
        <v>30</v>
      </c>
      <c r="C58" s="245"/>
      <c r="D58" s="245"/>
      <c r="E58" s="46"/>
      <c r="F58" s="245"/>
      <c r="G58" s="245"/>
      <c r="H58" s="111"/>
      <c r="I58" s="111"/>
      <c r="J58" s="111"/>
      <c r="K58" s="111"/>
      <c r="L58" s="111"/>
      <c r="M58" s="111"/>
      <c r="N58" s="111"/>
      <c r="O58" s="288"/>
      <c r="P58" s="291"/>
      <c r="V58" s="134"/>
      <c r="W58" s="134"/>
      <c r="X58" s="134"/>
    </row>
    <row r="59" spans="1:24" s="73" customFormat="1" ht="26.45" hidden="1" customHeight="1" x14ac:dyDescent="0.25">
      <c r="A59" s="298"/>
      <c r="B59" s="246" t="s">
        <v>31</v>
      </c>
      <c r="C59" s="246"/>
      <c r="D59" s="246"/>
      <c r="E59" s="77"/>
      <c r="F59" s="246"/>
      <c r="G59" s="246"/>
      <c r="H59" s="112"/>
      <c r="I59" s="112"/>
      <c r="J59" s="112"/>
      <c r="K59" s="112"/>
      <c r="L59" s="112"/>
      <c r="M59" s="112"/>
      <c r="N59" s="112"/>
      <c r="O59" s="290"/>
      <c r="P59" s="291"/>
      <c r="V59" s="134"/>
      <c r="W59" s="134"/>
      <c r="X59" s="134"/>
    </row>
    <row r="60" spans="1:24" s="13" customFormat="1" ht="26.45" customHeight="1" x14ac:dyDescent="0.25">
      <c r="A60" s="293" t="s">
        <v>402</v>
      </c>
      <c r="B60" s="245" t="s">
        <v>20</v>
      </c>
      <c r="C60" s="245"/>
      <c r="D60" s="245"/>
      <c r="E60" s="46"/>
      <c r="F60" s="245"/>
      <c r="G60" s="245"/>
      <c r="H60" s="11">
        <v>55</v>
      </c>
      <c r="I60" s="16"/>
      <c r="J60" s="16"/>
      <c r="K60" s="16"/>
      <c r="L60" s="11"/>
      <c r="M60" s="11">
        <v>55</v>
      </c>
      <c r="N60" s="11">
        <v>55</v>
      </c>
      <c r="O60" s="290" t="s">
        <v>129</v>
      </c>
      <c r="P60" s="293" t="s">
        <v>421</v>
      </c>
      <c r="V60" s="94"/>
      <c r="W60" s="94"/>
      <c r="X60" s="94"/>
    </row>
    <row r="61" spans="1:24" s="13" customFormat="1" ht="25.5" x14ac:dyDescent="0.25">
      <c r="A61" s="291"/>
      <c r="B61" s="245" t="s">
        <v>21</v>
      </c>
      <c r="C61" s="245"/>
      <c r="D61" s="245"/>
      <c r="E61" s="46"/>
      <c r="F61" s="245"/>
      <c r="G61" s="245"/>
      <c r="H61" s="12">
        <f>H62/H60</f>
        <v>1.8181818181818181</v>
      </c>
      <c r="I61" s="7" t="s">
        <v>22</v>
      </c>
      <c r="J61" s="7" t="s">
        <v>22</v>
      </c>
      <c r="K61" s="7" t="s">
        <v>22</v>
      </c>
      <c r="L61" s="7" t="s">
        <v>22</v>
      </c>
      <c r="M61" s="12">
        <f>M62/M60</f>
        <v>1.8181818181818181</v>
      </c>
      <c r="N61" s="12">
        <f>N62/N60</f>
        <v>1.8181818181818181</v>
      </c>
      <c r="O61" s="295"/>
      <c r="P61" s="291"/>
      <c r="V61" s="94"/>
      <c r="W61" s="94"/>
      <c r="X61" s="94"/>
    </row>
    <row r="62" spans="1:24" s="13" customFormat="1" ht="38.25" x14ac:dyDescent="0.25">
      <c r="A62" s="291"/>
      <c r="B62" s="245" t="s">
        <v>222</v>
      </c>
      <c r="C62" s="245"/>
      <c r="D62" s="245"/>
      <c r="E62" s="46"/>
      <c r="F62" s="245"/>
      <c r="G62" s="245"/>
      <c r="H62" s="51">
        <f>H66</f>
        <v>100</v>
      </c>
      <c r="I62" s="51">
        <f t="shared" ref="I62:N62" si="8">I63+I64+I65+I66</f>
        <v>0</v>
      </c>
      <c r="J62" s="51">
        <f t="shared" si="8"/>
        <v>100</v>
      </c>
      <c r="K62" s="51">
        <f t="shared" si="8"/>
        <v>0</v>
      </c>
      <c r="L62" s="51">
        <f t="shared" si="8"/>
        <v>0</v>
      </c>
      <c r="M62" s="51">
        <f t="shared" si="8"/>
        <v>100</v>
      </c>
      <c r="N62" s="51">
        <f t="shared" si="8"/>
        <v>100</v>
      </c>
      <c r="O62" s="295"/>
      <c r="P62" s="291"/>
      <c r="V62" s="94"/>
      <c r="W62" s="94"/>
      <c r="X62" s="94"/>
    </row>
    <row r="63" spans="1:24" s="13" customFormat="1" ht="25.5" customHeight="1" x14ac:dyDescent="0.25">
      <c r="A63" s="291"/>
      <c r="B63" s="245" t="s">
        <v>24</v>
      </c>
      <c r="C63" s="8"/>
      <c r="D63" s="8"/>
      <c r="E63" s="8"/>
      <c r="F63" s="244"/>
      <c r="G63" s="8"/>
      <c r="H63" s="276" t="s">
        <v>433</v>
      </c>
      <c r="I63" s="277"/>
      <c r="J63" s="277"/>
      <c r="K63" s="277"/>
      <c r="L63" s="277"/>
      <c r="M63" s="277"/>
      <c r="N63" s="278"/>
      <c r="O63" s="295"/>
      <c r="P63" s="291"/>
      <c r="V63" s="94"/>
      <c r="W63" s="94"/>
      <c r="X63" s="94"/>
    </row>
    <row r="64" spans="1:24" s="13" customFormat="1" ht="25.5" x14ac:dyDescent="0.25">
      <c r="A64" s="291"/>
      <c r="B64" s="245" t="s">
        <v>29</v>
      </c>
      <c r="C64" s="245"/>
      <c r="D64" s="245"/>
      <c r="E64" s="46"/>
      <c r="F64" s="245"/>
      <c r="G64" s="245"/>
      <c r="H64" s="279"/>
      <c r="I64" s="280"/>
      <c r="J64" s="280"/>
      <c r="K64" s="280"/>
      <c r="L64" s="280"/>
      <c r="M64" s="280"/>
      <c r="N64" s="281"/>
      <c r="O64" s="295"/>
      <c r="P64" s="291"/>
      <c r="V64" s="94"/>
      <c r="W64" s="94"/>
      <c r="X64" s="94"/>
    </row>
    <row r="65" spans="1:28" s="13" customFormat="1" ht="25.5" x14ac:dyDescent="0.25">
      <c r="A65" s="291"/>
      <c r="B65" s="245" t="s">
        <v>30</v>
      </c>
      <c r="C65" s="26" t="s">
        <v>22</v>
      </c>
      <c r="D65" s="26" t="s">
        <v>22</v>
      </c>
      <c r="E65" s="26" t="s">
        <v>22</v>
      </c>
      <c r="F65" s="26" t="s">
        <v>22</v>
      </c>
      <c r="G65" s="245"/>
      <c r="H65" s="282"/>
      <c r="I65" s="283"/>
      <c r="J65" s="283"/>
      <c r="K65" s="283"/>
      <c r="L65" s="283"/>
      <c r="M65" s="283"/>
      <c r="N65" s="284"/>
      <c r="O65" s="295"/>
      <c r="P65" s="291"/>
      <c r="V65" s="94"/>
      <c r="W65" s="94"/>
      <c r="X65" s="94"/>
    </row>
    <row r="66" spans="1:28" s="13" customFormat="1" ht="25.5" x14ac:dyDescent="0.25">
      <c r="A66" s="291"/>
      <c r="B66" s="245" t="s">
        <v>31</v>
      </c>
      <c r="C66" s="26" t="s">
        <v>22</v>
      </c>
      <c r="D66" s="26" t="s">
        <v>22</v>
      </c>
      <c r="E66" s="26" t="s">
        <v>22</v>
      </c>
      <c r="F66" s="26" t="s">
        <v>22</v>
      </c>
      <c r="G66" s="26"/>
      <c r="H66" s="51">
        <f>I66+J66+K66+L66</f>
        <v>100</v>
      </c>
      <c r="I66" s="57">
        <v>0</v>
      </c>
      <c r="J66" s="57">
        <v>100</v>
      </c>
      <c r="K66" s="57">
        <v>0</v>
      </c>
      <c r="L66" s="51">
        <v>0</v>
      </c>
      <c r="M66" s="51">
        <v>100</v>
      </c>
      <c r="N66" s="51">
        <v>100</v>
      </c>
      <c r="O66" s="295"/>
      <c r="P66" s="291"/>
      <c r="V66" s="94"/>
      <c r="W66" s="94"/>
      <c r="X66" s="94"/>
    </row>
    <row r="67" spans="1:28" s="13" customFormat="1" ht="25.5" x14ac:dyDescent="0.25">
      <c r="A67" s="294"/>
      <c r="B67" s="245" t="s">
        <v>213</v>
      </c>
      <c r="C67" s="26"/>
      <c r="D67" s="26"/>
      <c r="E67" s="26"/>
      <c r="F67" s="26"/>
      <c r="G67" s="26"/>
      <c r="H67" s="51"/>
      <c r="I67" s="57"/>
      <c r="J67" s="57"/>
      <c r="K67" s="57"/>
      <c r="L67" s="51"/>
      <c r="M67" s="51"/>
      <c r="N67" s="51"/>
      <c r="O67" s="289"/>
      <c r="P67" s="294"/>
      <c r="V67" s="94"/>
      <c r="W67" s="94"/>
      <c r="X67" s="94"/>
    </row>
    <row r="68" spans="1:28" s="13" customFormat="1" ht="25.5" x14ac:dyDescent="0.25">
      <c r="A68" s="293" t="s">
        <v>432</v>
      </c>
      <c r="B68" s="245" t="s">
        <v>20</v>
      </c>
      <c r="C68" s="245"/>
      <c r="D68" s="245"/>
      <c r="E68" s="46"/>
      <c r="F68" s="245"/>
      <c r="G68" s="245"/>
      <c r="H68" s="11">
        <v>25</v>
      </c>
      <c r="I68" s="16"/>
      <c r="J68" s="16"/>
      <c r="K68" s="16"/>
      <c r="L68" s="11">
        <v>25</v>
      </c>
      <c r="M68" s="11">
        <v>40</v>
      </c>
      <c r="N68" s="11">
        <v>54</v>
      </c>
      <c r="O68" s="290" t="s">
        <v>34</v>
      </c>
      <c r="P68" s="293" t="s">
        <v>435</v>
      </c>
      <c r="V68" s="94"/>
      <c r="W68" s="94"/>
      <c r="X68" s="94"/>
    </row>
    <row r="69" spans="1:28" s="13" customFormat="1" ht="25.5" x14ac:dyDescent="0.25">
      <c r="A69" s="291"/>
      <c r="B69" s="245" t="s">
        <v>21</v>
      </c>
      <c r="C69" s="245"/>
      <c r="D69" s="245"/>
      <c r="E69" s="46"/>
      <c r="F69" s="245"/>
      <c r="G69" s="245"/>
      <c r="H69" s="237" t="s">
        <v>148</v>
      </c>
      <c r="I69" s="7" t="s">
        <v>22</v>
      </c>
      <c r="J69" s="7" t="s">
        <v>22</v>
      </c>
      <c r="K69" s="7" t="s">
        <v>22</v>
      </c>
      <c r="L69" s="7" t="s">
        <v>22</v>
      </c>
      <c r="M69" s="237" t="s">
        <v>148</v>
      </c>
      <c r="N69" s="237" t="s">
        <v>148</v>
      </c>
      <c r="O69" s="295"/>
      <c r="P69" s="291"/>
      <c r="V69" s="94"/>
      <c r="W69" s="94"/>
      <c r="X69" s="94"/>
    </row>
    <row r="70" spans="1:28" s="13" customFormat="1" ht="38.25" x14ac:dyDescent="0.25">
      <c r="A70" s="291"/>
      <c r="B70" s="245" t="s">
        <v>222</v>
      </c>
      <c r="C70" s="245"/>
      <c r="D70" s="245"/>
      <c r="E70" s="46"/>
      <c r="F70" s="245"/>
      <c r="G70" s="245"/>
      <c r="H70" s="51">
        <v>0</v>
      </c>
      <c r="I70" s="51">
        <f t="shared" ref="I70:N70" si="9">I71+I72+I73+I74</f>
        <v>0</v>
      </c>
      <c r="J70" s="51">
        <f t="shared" si="9"/>
        <v>0</v>
      </c>
      <c r="K70" s="51">
        <f t="shared" si="9"/>
        <v>0</v>
      </c>
      <c r="L70" s="51">
        <f t="shared" si="9"/>
        <v>0</v>
      </c>
      <c r="M70" s="51">
        <f t="shared" si="9"/>
        <v>0</v>
      </c>
      <c r="N70" s="51">
        <f t="shared" si="9"/>
        <v>0</v>
      </c>
      <c r="O70" s="295"/>
      <c r="P70" s="291"/>
      <c r="V70" s="94"/>
      <c r="W70" s="94"/>
      <c r="X70" s="94"/>
    </row>
    <row r="71" spans="1:28" s="13" customFormat="1" ht="25.5" x14ac:dyDescent="0.25">
      <c r="A71" s="291"/>
      <c r="B71" s="245" t="s">
        <v>24</v>
      </c>
      <c r="C71" s="8"/>
      <c r="D71" s="8"/>
      <c r="E71" s="8"/>
      <c r="F71" s="244"/>
      <c r="G71" s="8"/>
      <c r="H71" s="276" t="s">
        <v>434</v>
      </c>
      <c r="I71" s="277"/>
      <c r="J71" s="277"/>
      <c r="K71" s="277"/>
      <c r="L71" s="277"/>
      <c r="M71" s="277"/>
      <c r="N71" s="278"/>
      <c r="O71" s="295"/>
      <c r="P71" s="291"/>
      <c r="V71" s="94"/>
      <c r="W71" s="94"/>
      <c r="X71" s="94"/>
    </row>
    <row r="72" spans="1:28" s="13" customFormat="1" ht="25.5" x14ac:dyDescent="0.25">
      <c r="A72" s="291"/>
      <c r="B72" s="245" t="s">
        <v>29</v>
      </c>
      <c r="C72" s="245"/>
      <c r="D72" s="245"/>
      <c r="E72" s="46"/>
      <c r="F72" s="245"/>
      <c r="G72" s="245"/>
      <c r="H72" s="279"/>
      <c r="I72" s="280"/>
      <c r="J72" s="280"/>
      <c r="K72" s="280"/>
      <c r="L72" s="280"/>
      <c r="M72" s="280"/>
      <c r="N72" s="281"/>
      <c r="O72" s="295"/>
      <c r="P72" s="291"/>
      <c r="V72" s="94"/>
      <c r="W72" s="94"/>
      <c r="X72" s="94"/>
    </row>
    <row r="73" spans="1:28" s="13" customFormat="1" ht="25.5" x14ac:dyDescent="0.25">
      <c r="A73" s="291"/>
      <c r="B73" s="245" t="s">
        <v>30</v>
      </c>
      <c r="C73" s="26" t="s">
        <v>22</v>
      </c>
      <c r="D73" s="26" t="s">
        <v>22</v>
      </c>
      <c r="E73" s="26" t="s">
        <v>22</v>
      </c>
      <c r="F73" s="26" t="s">
        <v>22</v>
      </c>
      <c r="G73" s="245"/>
      <c r="H73" s="279"/>
      <c r="I73" s="280"/>
      <c r="J73" s="280"/>
      <c r="K73" s="280"/>
      <c r="L73" s="280"/>
      <c r="M73" s="280"/>
      <c r="N73" s="281"/>
      <c r="O73" s="295"/>
      <c r="P73" s="291"/>
      <c r="V73" s="94"/>
      <c r="W73" s="94"/>
      <c r="X73" s="94"/>
    </row>
    <row r="74" spans="1:28" s="13" customFormat="1" ht="25.5" x14ac:dyDescent="0.25">
      <c r="A74" s="291"/>
      <c r="B74" s="245" t="s">
        <v>31</v>
      </c>
      <c r="C74" s="26" t="s">
        <v>22</v>
      </c>
      <c r="D74" s="26" t="s">
        <v>22</v>
      </c>
      <c r="E74" s="26" t="s">
        <v>22</v>
      </c>
      <c r="F74" s="26" t="s">
        <v>22</v>
      </c>
      <c r="G74" s="26"/>
      <c r="H74" s="282"/>
      <c r="I74" s="283"/>
      <c r="J74" s="283"/>
      <c r="K74" s="283"/>
      <c r="L74" s="283"/>
      <c r="M74" s="283"/>
      <c r="N74" s="284"/>
      <c r="O74" s="295"/>
      <c r="P74" s="291"/>
      <c r="V74" s="94"/>
      <c r="W74" s="94"/>
      <c r="X74" s="94"/>
    </row>
    <row r="75" spans="1:28" s="13" customFormat="1" ht="25.5" x14ac:dyDescent="0.25">
      <c r="A75" s="294"/>
      <c r="B75" s="245" t="s">
        <v>213</v>
      </c>
      <c r="C75" s="26"/>
      <c r="D75" s="26"/>
      <c r="E75" s="26"/>
      <c r="F75" s="26"/>
      <c r="G75" s="26"/>
      <c r="H75" s="51"/>
      <c r="I75" s="57"/>
      <c r="J75" s="57"/>
      <c r="K75" s="57"/>
      <c r="L75" s="51"/>
      <c r="M75" s="51"/>
      <c r="N75" s="51"/>
      <c r="O75" s="289"/>
      <c r="P75" s="294"/>
      <c r="V75" s="94"/>
      <c r="W75" s="94"/>
      <c r="X75" s="94"/>
    </row>
    <row r="76" spans="1:28" s="13" customFormat="1" ht="25.5" x14ac:dyDescent="0.25">
      <c r="A76" s="293" t="s">
        <v>231</v>
      </c>
      <c r="B76" s="245" t="s">
        <v>50</v>
      </c>
      <c r="C76" s="17"/>
      <c r="D76" s="17"/>
      <c r="E76" s="47"/>
      <c r="F76" s="17"/>
      <c r="G76" s="17"/>
      <c r="H76" s="29">
        <f>H77+H80+H81+H82+H83</f>
        <v>3254753.7199999997</v>
      </c>
      <c r="I76" s="29">
        <f t="shared" ref="I76:N76" si="10">I77+I80+I81+I82+I83</f>
        <v>771401.71</v>
      </c>
      <c r="J76" s="29">
        <f t="shared" si="10"/>
        <v>1007901.76</v>
      </c>
      <c r="K76" s="29">
        <f t="shared" si="10"/>
        <v>616519.52</v>
      </c>
      <c r="L76" s="29">
        <f t="shared" si="10"/>
        <v>858930.7300000001</v>
      </c>
      <c r="M76" s="29">
        <f t="shared" si="10"/>
        <v>3225798.3000000003</v>
      </c>
      <c r="N76" s="29">
        <f t="shared" si="10"/>
        <v>3268738.0000000009</v>
      </c>
      <c r="O76" s="290"/>
      <c r="P76" s="290" t="s">
        <v>22</v>
      </c>
      <c r="Q76" s="94"/>
      <c r="R76" s="94"/>
      <c r="S76" s="94"/>
      <c r="V76" s="94"/>
      <c r="W76" s="94"/>
      <c r="X76" s="94"/>
    </row>
    <row r="77" spans="1:28" ht="25.5" x14ac:dyDescent="0.25">
      <c r="A77" s="291"/>
      <c r="B77" s="245" t="s">
        <v>24</v>
      </c>
      <c r="C77" s="244"/>
      <c r="D77" s="244"/>
      <c r="E77" s="8"/>
      <c r="F77" s="244"/>
      <c r="G77" s="244"/>
      <c r="H77" s="59">
        <f>H16+H17+H18+H19+H27+H28+H29+H37+H38+H39+H47+H48</f>
        <v>3244194.2199999997</v>
      </c>
      <c r="I77" s="59">
        <f t="shared" ref="I77:N77" si="11">I16+I17+I18+I19+I27+I28+I29+I37+I38+I39+I47+I48+I63</f>
        <v>771401.71</v>
      </c>
      <c r="J77" s="59">
        <f t="shared" si="11"/>
        <v>1005801.76</v>
      </c>
      <c r="K77" s="59">
        <f t="shared" si="11"/>
        <v>613019.52</v>
      </c>
      <c r="L77" s="59">
        <f t="shared" si="11"/>
        <v>853971.2300000001</v>
      </c>
      <c r="M77" s="59">
        <f t="shared" si="11"/>
        <v>3215227.7</v>
      </c>
      <c r="N77" s="59">
        <f t="shared" si="11"/>
        <v>3258170.8000000007</v>
      </c>
      <c r="O77" s="295"/>
      <c r="P77" s="295"/>
      <c r="Q77" s="22"/>
      <c r="R77" s="22"/>
      <c r="S77" s="22"/>
      <c r="AB77" s="22"/>
    </row>
    <row r="78" spans="1:28" ht="25.5" hidden="1" customHeight="1" outlineLevel="1" x14ac:dyDescent="0.25">
      <c r="A78" s="291"/>
      <c r="B78" s="243"/>
      <c r="C78" s="243"/>
      <c r="D78" s="243"/>
      <c r="E78" s="78"/>
      <c r="F78" s="243"/>
      <c r="G78" s="243" t="s">
        <v>147</v>
      </c>
      <c r="H78" s="261">
        <v>3244194.1999999997</v>
      </c>
      <c r="I78" s="262">
        <f>10.3+771391.41</f>
        <v>771401.71000000008</v>
      </c>
      <c r="J78" s="262">
        <v>1005801.75</v>
      </c>
      <c r="K78" s="262">
        <v>613019.53</v>
      </c>
      <c r="L78" s="262">
        <f>851892.932+2078.298</f>
        <v>853971.23</v>
      </c>
      <c r="M78" s="261">
        <v>3215227.7</v>
      </c>
      <c r="N78" s="261">
        <v>3258170.8000000003</v>
      </c>
      <c r="O78" s="295"/>
      <c r="P78" s="295"/>
    </row>
    <row r="79" spans="1:28" ht="25.5" hidden="1" customHeight="1" outlineLevel="1" x14ac:dyDescent="0.25">
      <c r="A79" s="291"/>
      <c r="B79" s="246"/>
      <c r="C79" s="246"/>
      <c r="D79" s="246"/>
      <c r="E79" s="77"/>
      <c r="F79" s="246"/>
      <c r="G79" s="246" t="s">
        <v>51</v>
      </c>
      <c r="H79" s="210">
        <f t="shared" ref="H79:M79" si="12">H78-H77</f>
        <v>-2.0000000018626451E-2</v>
      </c>
      <c r="I79" s="210">
        <f t="shared" si="12"/>
        <v>0</v>
      </c>
      <c r="J79" s="210">
        <f t="shared" si="12"/>
        <v>-1.0000000009313226E-2</v>
      </c>
      <c r="K79" s="210">
        <f t="shared" si="12"/>
        <v>1.0000000009313226E-2</v>
      </c>
      <c r="L79" s="230">
        <f t="shared" si="12"/>
        <v>0</v>
      </c>
      <c r="M79" s="210">
        <f t="shared" si="12"/>
        <v>0</v>
      </c>
      <c r="N79" s="210">
        <f t="shared" ref="N79" si="13">N78-N77</f>
        <v>0</v>
      </c>
      <c r="O79" s="295"/>
      <c r="P79" s="295"/>
    </row>
    <row r="80" spans="1:28" ht="25.5" collapsed="1" x14ac:dyDescent="0.25">
      <c r="A80" s="291"/>
      <c r="B80" s="245" t="s">
        <v>29</v>
      </c>
      <c r="C80" s="245"/>
      <c r="D80" s="245"/>
      <c r="E80" s="46"/>
      <c r="F80" s="245"/>
      <c r="G80" s="245"/>
      <c r="H80" s="51"/>
      <c r="I80" s="51"/>
      <c r="J80" s="51"/>
      <c r="K80" s="51"/>
      <c r="L80" s="51"/>
      <c r="M80" s="51"/>
      <c r="N80" s="51"/>
      <c r="O80" s="295"/>
      <c r="P80" s="295"/>
    </row>
    <row r="81" spans="1:16" ht="25.5" x14ac:dyDescent="0.25">
      <c r="A81" s="291"/>
      <c r="B81" s="245" t="s">
        <v>30</v>
      </c>
      <c r="C81" s="26" t="s">
        <v>22</v>
      </c>
      <c r="D81" s="26" t="s">
        <v>22</v>
      </c>
      <c r="E81" s="26" t="s">
        <v>22</v>
      </c>
      <c r="F81" s="26" t="s">
        <v>22</v>
      </c>
      <c r="G81" s="245"/>
      <c r="H81" s="51"/>
      <c r="I81" s="51"/>
      <c r="J81" s="51"/>
      <c r="K81" s="51"/>
      <c r="L81" s="51"/>
      <c r="M81" s="51"/>
      <c r="N81" s="51"/>
      <c r="O81" s="295"/>
      <c r="P81" s="295"/>
    </row>
    <row r="82" spans="1:16" ht="25.5" x14ac:dyDescent="0.25">
      <c r="A82" s="291"/>
      <c r="B82" s="245" t="s">
        <v>31</v>
      </c>
      <c r="C82" s="26" t="s">
        <v>22</v>
      </c>
      <c r="D82" s="26" t="s">
        <v>22</v>
      </c>
      <c r="E82" s="26" t="s">
        <v>22</v>
      </c>
      <c r="F82" s="26" t="s">
        <v>22</v>
      </c>
      <c r="G82" s="245"/>
      <c r="H82" s="30">
        <f>I82+J82+K82+L82</f>
        <v>10300</v>
      </c>
      <c r="I82" s="30">
        <f t="shared" ref="I82:N82" si="14">I66+I59+I51+I42+I32+I22</f>
        <v>0</v>
      </c>
      <c r="J82" s="30">
        <f t="shared" si="14"/>
        <v>2100</v>
      </c>
      <c r="K82" s="30">
        <f t="shared" si="14"/>
        <v>3500</v>
      </c>
      <c r="L82" s="30">
        <f t="shared" si="14"/>
        <v>4700</v>
      </c>
      <c r="M82" s="30">
        <f t="shared" si="14"/>
        <v>10300</v>
      </c>
      <c r="N82" s="30">
        <f t="shared" si="14"/>
        <v>10300</v>
      </c>
      <c r="O82" s="295"/>
      <c r="P82" s="295"/>
    </row>
    <row r="83" spans="1:16" ht="25.5" x14ac:dyDescent="0.25">
      <c r="A83" s="294"/>
      <c r="B83" s="245" t="s">
        <v>213</v>
      </c>
      <c r="C83" s="245"/>
      <c r="D83" s="245"/>
      <c r="E83" s="46"/>
      <c r="F83" s="245"/>
      <c r="G83" s="245"/>
      <c r="H83" s="30">
        <f t="shared" ref="H83:N83" si="15">H23+H33+H43+H52+H67</f>
        <v>259.5</v>
      </c>
      <c r="I83" s="30">
        <f t="shared" si="15"/>
        <v>0</v>
      </c>
      <c r="J83" s="30">
        <f t="shared" si="15"/>
        <v>0</v>
      </c>
      <c r="K83" s="30">
        <f t="shared" si="15"/>
        <v>0</v>
      </c>
      <c r="L83" s="30">
        <f t="shared" si="15"/>
        <v>259.5</v>
      </c>
      <c r="M83" s="30">
        <f t="shared" si="15"/>
        <v>270.60000000000002</v>
      </c>
      <c r="N83" s="30">
        <f t="shared" si="15"/>
        <v>267.2</v>
      </c>
      <c r="O83" s="289"/>
      <c r="P83" s="289"/>
    </row>
    <row r="84" spans="1:16" x14ac:dyDescent="0.25">
      <c r="A84" s="296" t="s">
        <v>52</v>
      </c>
      <c r="B84" s="296"/>
      <c r="C84" s="296"/>
      <c r="D84" s="296"/>
      <c r="E84" s="296"/>
      <c r="F84" s="296"/>
      <c r="G84" s="296"/>
      <c r="H84" s="296"/>
      <c r="I84" s="296"/>
      <c r="J84" s="296"/>
      <c r="K84" s="296"/>
      <c r="L84" s="296"/>
      <c r="M84" s="296"/>
      <c r="N84" s="296"/>
      <c r="O84" s="296"/>
      <c r="P84" s="296"/>
    </row>
    <row r="85" spans="1:16" ht="25.5" customHeight="1" x14ac:dyDescent="0.25">
      <c r="A85" s="293" t="s">
        <v>53</v>
      </c>
      <c r="B85" s="245" t="s">
        <v>54</v>
      </c>
      <c r="C85" s="245"/>
      <c r="D85" s="245"/>
      <c r="E85" s="46"/>
      <c r="F85" s="245"/>
      <c r="G85" s="245"/>
      <c r="H85" s="11">
        <f>H95+H103</f>
        <v>790</v>
      </c>
      <c r="I85" s="16">
        <f>I95+I103</f>
        <v>790</v>
      </c>
      <c r="J85" s="16">
        <f>J95+J103</f>
        <v>790</v>
      </c>
      <c r="K85" s="16">
        <f>K95+K103</f>
        <v>790</v>
      </c>
      <c r="L85" s="16">
        <f>L95+L103</f>
        <v>790</v>
      </c>
      <c r="M85" s="18">
        <v>790</v>
      </c>
      <c r="N85" s="18">
        <v>790</v>
      </c>
      <c r="O85" s="290" t="s">
        <v>34</v>
      </c>
      <c r="P85" s="293" t="s">
        <v>55</v>
      </c>
    </row>
    <row r="86" spans="1:16" ht="25.5" x14ac:dyDescent="0.25">
      <c r="A86" s="291"/>
      <c r="B86" s="245" t="s">
        <v>21</v>
      </c>
      <c r="C86" s="245"/>
      <c r="D86" s="245"/>
      <c r="E86" s="46"/>
      <c r="F86" s="245"/>
      <c r="G86" s="245"/>
      <c r="H86" s="18" t="s">
        <v>56</v>
      </c>
      <c r="I86" s="7" t="s">
        <v>22</v>
      </c>
      <c r="J86" s="7" t="s">
        <v>22</v>
      </c>
      <c r="K86" s="7" t="s">
        <v>22</v>
      </c>
      <c r="L86" s="7" t="s">
        <v>22</v>
      </c>
      <c r="M86" s="18" t="s">
        <v>56</v>
      </c>
      <c r="N86" s="18" t="s">
        <v>56</v>
      </c>
      <c r="O86" s="295"/>
      <c r="P86" s="291"/>
    </row>
    <row r="87" spans="1:16" ht="38.25" x14ac:dyDescent="0.25">
      <c r="A87" s="291"/>
      <c r="B87" s="245" t="s">
        <v>222</v>
      </c>
      <c r="C87" s="245"/>
      <c r="D87" s="245"/>
      <c r="E87" s="46"/>
      <c r="F87" s="245"/>
      <c r="G87" s="245"/>
      <c r="H87" s="51">
        <f>SUM(H88:H93)</f>
        <v>17100</v>
      </c>
      <c r="I87" s="51">
        <f t="shared" ref="I87:N87" si="16">SUM(I88:I93)</f>
        <v>4275</v>
      </c>
      <c r="J87" s="51">
        <f t="shared" si="16"/>
        <v>4275</v>
      </c>
      <c r="K87" s="51">
        <f t="shared" si="16"/>
        <v>3678.75</v>
      </c>
      <c r="L87" s="51">
        <f t="shared" si="16"/>
        <v>4871.25</v>
      </c>
      <c r="M87" s="51">
        <f t="shared" si="16"/>
        <v>17100</v>
      </c>
      <c r="N87" s="51">
        <f t="shared" si="16"/>
        <v>17100</v>
      </c>
      <c r="O87" s="295"/>
      <c r="P87" s="291"/>
    </row>
    <row r="88" spans="1:16" x14ac:dyDescent="0.25">
      <c r="A88" s="291"/>
      <c r="B88" s="292" t="s">
        <v>24</v>
      </c>
      <c r="C88" s="8" t="s">
        <v>25</v>
      </c>
      <c r="D88" s="8" t="s">
        <v>26</v>
      </c>
      <c r="E88" s="8" t="s">
        <v>48</v>
      </c>
      <c r="F88" s="244" t="s">
        <v>59</v>
      </c>
      <c r="G88" s="14">
        <v>340</v>
      </c>
      <c r="H88" s="51">
        <f>SUM(I88:L88)</f>
        <v>1350</v>
      </c>
      <c r="I88" s="51">
        <f>I98</f>
        <v>337.5</v>
      </c>
      <c r="J88" s="51">
        <f>J98</f>
        <v>337.5</v>
      </c>
      <c r="K88" s="51">
        <f>K98</f>
        <v>337.5</v>
      </c>
      <c r="L88" s="51">
        <f>L98</f>
        <v>337.5</v>
      </c>
      <c r="M88" s="51">
        <f t="shared" ref="M88:N88" si="17">M98</f>
        <v>1350</v>
      </c>
      <c r="N88" s="51">
        <f t="shared" si="17"/>
        <v>1350</v>
      </c>
      <c r="O88" s="295"/>
      <c r="P88" s="291"/>
    </row>
    <row r="89" spans="1:16" x14ac:dyDescent="0.25">
      <c r="A89" s="291"/>
      <c r="B89" s="292"/>
      <c r="C89" s="8" t="s">
        <v>25</v>
      </c>
      <c r="D89" s="8" t="s">
        <v>26</v>
      </c>
      <c r="E89" s="8" t="s">
        <v>48</v>
      </c>
      <c r="F89" s="244" t="s">
        <v>62</v>
      </c>
      <c r="G89" s="14">
        <v>612</v>
      </c>
      <c r="H89" s="51">
        <f>SUM(I89:L89)</f>
        <v>14602.5</v>
      </c>
      <c r="I89" s="51">
        <f t="shared" ref="I89:N90" si="18">I106</f>
        <v>3673.125</v>
      </c>
      <c r="J89" s="51">
        <f t="shared" si="18"/>
        <v>3673.125</v>
      </c>
      <c r="K89" s="51">
        <f t="shared" si="18"/>
        <v>3076.875</v>
      </c>
      <c r="L89" s="51">
        <f t="shared" si="18"/>
        <v>4179.375</v>
      </c>
      <c r="M89" s="51">
        <f t="shared" si="18"/>
        <v>14602.5</v>
      </c>
      <c r="N89" s="51">
        <f t="shared" si="18"/>
        <v>14602.5</v>
      </c>
      <c r="O89" s="295"/>
      <c r="P89" s="291"/>
    </row>
    <row r="90" spans="1:16" x14ac:dyDescent="0.25">
      <c r="A90" s="291"/>
      <c r="B90" s="292"/>
      <c r="C90" s="8" t="s">
        <v>25</v>
      </c>
      <c r="D90" s="8" t="s">
        <v>26</v>
      </c>
      <c r="E90" s="8" t="s">
        <v>48</v>
      </c>
      <c r="F90" s="244" t="s">
        <v>62</v>
      </c>
      <c r="G90" s="14">
        <v>622</v>
      </c>
      <c r="H90" s="51">
        <f>SUM(I90:L90)</f>
        <v>1147.5</v>
      </c>
      <c r="I90" s="51">
        <f t="shared" si="18"/>
        <v>264.375</v>
      </c>
      <c r="J90" s="51">
        <f t="shared" si="18"/>
        <v>264.375</v>
      </c>
      <c r="K90" s="51">
        <f t="shared" si="18"/>
        <v>264.375</v>
      </c>
      <c r="L90" s="51">
        <f t="shared" si="18"/>
        <v>354.375</v>
      </c>
      <c r="M90" s="51">
        <f t="shared" si="18"/>
        <v>1147.5</v>
      </c>
      <c r="N90" s="51">
        <f t="shared" si="18"/>
        <v>1147.5</v>
      </c>
      <c r="O90" s="295"/>
      <c r="P90" s="291"/>
    </row>
    <row r="91" spans="1:16" ht="25.5" x14ac:dyDescent="0.25">
      <c r="A91" s="291"/>
      <c r="B91" s="245" t="s">
        <v>29</v>
      </c>
      <c r="C91" s="245"/>
      <c r="D91" s="245"/>
      <c r="E91" s="46"/>
      <c r="F91" s="245"/>
      <c r="G91" s="245"/>
      <c r="H91" s="51"/>
      <c r="I91" s="51"/>
      <c r="J91" s="51"/>
      <c r="K91" s="51"/>
      <c r="L91" s="51"/>
      <c r="M91" s="51"/>
      <c r="N91" s="51"/>
      <c r="O91" s="295"/>
      <c r="P91" s="291"/>
    </row>
    <row r="92" spans="1:16" ht="25.5" x14ac:dyDescent="0.25">
      <c r="A92" s="291"/>
      <c r="B92" s="245" t="s">
        <v>30</v>
      </c>
      <c r="C92" s="26" t="s">
        <v>22</v>
      </c>
      <c r="D92" s="26" t="s">
        <v>22</v>
      </c>
      <c r="E92" s="26" t="s">
        <v>22</v>
      </c>
      <c r="F92" s="26" t="s">
        <v>22</v>
      </c>
      <c r="G92" s="245"/>
      <c r="H92" s="245"/>
      <c r="I92" s="245"/>
      <c r="J92" s="245"/>
      <c r="K92" s="245"/>
      <c r="L92" s="245"/>
      <c r="M92" s="245"/>
      <c r="N92" s="245"/>
      <c r="O92" s="295"/>
      <c r="P92" s="291"/>
    </row>
    <row r="93" spans="1:16" ht="25.5" x14ac:dyDescent="0.25">
      <c r="A93" s="291"/>
      <c r="B93" s="245" t="s">
        <v>31</v>
      </c>
      <c r="C93" s="26" t="s">
        <v>22</v>
      </c>
      <c r="D93" s="26" t="s">
        <v>22</v>
      </c>
      <c r="E93" s="26" t="s">
        <v>22</v>
      </c>
      <c r="F93" s="26" t="s">
        <v>22</v>
      </c>
      <c r="G93" s="245"/>
      <c r="H93" s="245"/>
      <c r="I93" s="245"/>
      <c r="J93" s="245"/>
      <c r="K93" s="245"/>
      <c r="L93" s="245"/>
      <c r="M93" s="245"/>
      <c r="N93" s="245"/>
      <c r="O93" s="295"/>
      <c r="P93" s="291"/>
    </row>
    <row r="94" spans="1:16" ht="25.5" x14ac:dyDescent="0.25">
      <c r="A94" s="294"/>
      <c r="B94" s="245" t="s">
        <v>213</v>
      </c>
      <c r="C94" s="245"/>
      <c r="D94" s="245"/>
      <c r="E94" s="46"/>
      <c r="F94" s="245"/>
      <c r="G94" s="245"/>
      <c r="H94" s="245"/>
      <c r="I94" s="245"/>
      <c r="J94" s="245"/>
      <c r="K94" s="245"/>
      <c r="L94" s="245"/>
      <c r="M94" s="245"/>
      <c r="N94" s="245"/>
      <c r="O94" s="289"/>
      <c r="P94" s="294"/>
    </row>
    <row r="95" spans="1:16" ht="25.5" customHeight="1" x14ac:dyDescent="0.25">
      <c r="A95" s="293" t="s">
        <v>57</v>
      </c>
      <c r="B95" s="245" t="s">
        <v>54</v>
      </c>
      <c r="C95" s="245"/>
      <c r="D95" s="245"/>
      <c r="E95" s="46"/>
      <c r="F95" s="245"/>
      <c r="G95" s="245"/>
      <c r="H95" s="245">
        <v>90</v>
      </c>
      <c r="I95" s="245">
        <v>90</v>
      </c>
      <c r="J95" s="245">
        <v>90</v>
      </c>
      <c r="K95" s="245">
        <v>90</v>
      </c>
      <c r="L95" s="245">
        <v>90</v>
      </c>
      <c r="M95" s="245">
        <v>90</v>
      </c>
      <c r="N95" s="245">
        <v>90</v>
      </c>
      <c r="O95" s="290" t="s">
        <v>34</v>
      </c>
      <c r="P95" s="293" t="s">
        <v>58</v>
      </c>
    </row>
    <row r="96" spans="1:16" ht="25.5" x14ac:dyDescent="0.25">
      <c r="A96" s="291"/>
      <c r="B96" s="245" t="s">
        <v>21</v>
      </c>
      <c r="C96" s="245"/>
      <c r="D96" s="245"/>
      <c r="E96" s="46"/>
      <c r="F96" s="245"/>
      <c r="G96" s="245"/>
      <c r="H96" s="6">
        <f>H97/H95</f>
        <v>15</v>
      </c>
      <c r="I96" s="7" t="s">
        <v>22</v>
      </c>
      <c r="J96" s="7" t="s">
        <v>22</v>
      </c>
      <c r="K96" s="7" t="s">
        <v>22</v>
      </c>
      <c r="L96" s="7" t="s">
        <v>22</v>
      </c>
      <c r="M96" s="6">
        <f>M97/M95</f>
        <v>15</v>
      </c>
      <c r="N96" s="6">
        <f>N97/N95</f>
        <v>15</v>
      </c>
      <c r="O96" s="295"/>
      <c r="P96" s="291"/>
    </row>
    <row r="97" spans="1:16" ht="38.25" x14ac:dyDescent="0.25">
      <c r="A97" s="291"/>
      <c r="B97" s="245" t="s">
        <v>222</v>
      </c>
      <c r="C97" s="245"/>
      <c r="D97" s="245"/>
      <c r="E97" s="46"/>
      <c r="F97" s="245"/>
      <c r="G97" s="245"/>
      <c r="H97" s="6">
        <f t="shared" ref="H97:N97" si="19">H98</f>
        <v>1350</v>
      </c>
      <c r="I97" s="6">
        <f t="shared" si="19"/>
        <v>337.5</v>
      </c>
      <c r="J97" s="6">
        <f t="shared" si="19"/>
        <v>337.5</v>
      </c>
      <c r="K97" s="6">
        <f t="shared" si="19"/>
        <v>337.5</v>
      </c>
      <c r="L97" s="6">
        <f t="shared" si="19"/>
        <v>337.5</v>
      </c>
      <c r="M97" s="6">
        <f t="shared" si="19"/>
        <v>1350</v>
      </c>
      <c r="N97" s="6">
        <f t="shared" si="19"/>
        <v>1350</v>
      </c>
      <c r="O97" s="295"/>
      <c r="P97" s="291"/>
    </row>
    <row r="98" spans="1:16" ht="25.5" x14ac:dyDescent="0.25">
      <c r="A98" s="291"/>
      <c r="B98" s="245" t="s">
        <v>24</v>
      </c>
      <c r="C98" s="8" t="s">
        <v>25</v>
      </c>
      <c r="D98" s="8" t="s">
        <v>26</v>
      </c>
      <c r="E98" s="8" t="s">
        <v>48</v>
      </c>
      <c r="F98" s="244" t="s">
        <v>59</v>
      </c>
      <c r="G98" s="8">
        <v>340</v>
      </c>
      <c r="H98" s="6">
        <v>1350</v>
      </c>
      <c r="I98" s="6">
        <v>337.5</v>
      </c>
      <c r="J98" s="6">
        <v>337.5</v>
      </c>
      <c r="K98" s="6">
        <v>337.5</v>
      </c>
      <c r="L98" s="6">
        <v>337.5</v>
      </c>
      <c r="M98" s="6">
        <v>1350</v>
      </c>
      <c r="N98" s="6">
        <v>1350</v>
      </c>
      <c r="O98" s="295"/>
      <c r="P98" s="291"/>
    </row>
    <row r="99" spans="1:16" ht="25.5" x14ac:dyDescent="0.25">
      <c r="A99" s="291"/>
      <c r="B99" s="245" t="s">
        <v>29</v>
      </c>
      <c r="C99" s="245"/>
      <c r="D99" s="245"/>
      <c r="E99" s="46"/>
      <c r="F99" s="245"/>
      <c r="G99" s="245"/>
      <c r="H99" s="245"/>
      <c r="I99" s="245"/>
      <c r="J99" s="245"/>
      <c r="K99" s="245"/>
      <c r="L99" s="245"/>
      <c r="M99" s="245"/>
      <c r="N99" s="245"/>
      <c r="O99" s="295"/>
      <c r="P99" s="291"/>
    </row>
    <row r="100" spans="1:16" ht="25.5" x14ac:dyDescent="0.25">
      <c r="A100" s="291"/>
      <c r="B100" s="245" t="s">
        <v>30</v>
      </c>
      <c r="C100" s="26" t="s">
        <v>22</v>
      </c>
      <c r="D100" s="26" t="s">
        <v>22</v>
      </c>
      <c r="E100" s="26" t="s">
        <v>22</v>
      </c>
      <c r="F100" s="26" t="s">
        <v>22</v>
      </c>
      <c r="G100" s="245"/>
      <c r="H100" s="245"/>
      <c r="I100" s="245"/>
      <c r="J100" s="245"/>
      <c r="K100" s="245"/>
      <c r="L100" s="245"/>
      <c r="M100" s="245"/>
      <c r="N100" s="245"/>
      <c r="O100" s="295"/>
      <c r="P100" s="291"/>
    </row>
    <row r="101" spans="1:16" ht="25.5" x14ac:dyDescent="0.25">
      <c r="A101" s="291"/>
      <c r="B101" s="245" t="s">
        <v>31</v>
      </c>
      <c r="C101" s="26" t="s">
        <v>22</v>
      </c>
      <c r="D101" s="26" t="s">
        <v>22</v>
      </c>
      <c r="E101" s="26" t="s">
        <v>22</v>
      </c>
      <c r="F101" s="26" t="s">
        <v>22</v>
      </c>
      <c r="G101" s="245"/>
      <c r="H101" s="245"/>
      <c r="I101" s="245"/>
      <c r="J101" s="245"/>
      <c r="K101" s="245"/>
      <c r="L101" s="245"/>
      <c r="M101" s="245"/>
      <c r="N101" s="245"/>
      <c r="O101" s="295"/>
      <c r="P101" s="291"/>
    </row>
    <row r="102" spans="1:16" ht="25.5" x14ac:dyDescent="0.25">
      <c r="A102" s="294"/>
      <c r="B102" s="245" t="s">
        <v>213</v>
      </c>
      <c r="C102" s="245"/>
      <c r="D102" s="245"/>
      <c r="E102" s="46"/>
      <c r="F102" s="245"/>
      <c r="G102" s="245"/>
      <c r="H102" s="245"/>
      <c r="I102" s="245"/>
      <c r="J102" s="245"/>
      <c r="K102" s="245"/>
      <c r="L102" s="245"/>
      <c r="M102" s="245"/>
      <c r="N102" s="245"/>
      <c r="O102" s="289"/>
      <c r="P102" s="294"/>
    </row>
    <row r="103" spans="1:16" ht="25.5" customHeight="1" x14ac:dyDescent="0.25">
      <c r="A103" s="293" t="s">
        <v>60</v>
      </c>
      <c r="B103" s="245" t="s">
        <v>54</v>
      </c>
      <c r="C103" s="17"/>
      <c r="D103" s="17"/>
      <c r="E103" s="47"/>
      <c r="F103" s="17"/>
      <c r="G103" s="17"/>
      <c r="H103" s="17">
        <v>700</v>
      </c>
      <c r="I103" s="17">
        <v>700</v>
      </c>
      <c r="J103" s="17">
        <v>700</v>
      </c>
      <c r="K103" s="17">
        <v>700</v>
      </c>
      <c r="L103" s="17">
        <v>700</v>
      </c>
      <c r="M103" s="17">
        <v>700</v>
      </c>
      <c r="N103" s="17">
        <v>700</v>
      </c>
      <c r="O103" s="290" t="s">
        <v>34</v>
      </c>
      <c r="P103" s="293" t="s">
        <v>61</v>
      </c>
    </row>
    <row r="104" spans="1:16" ht="25.5" x14ac:dyDescent="0.25">
      <c r="A104" s="291"/>
      <c r="B104" s="245" t="s">
        <v>21</v>
      </c>
      <c r="C104" s="17"/>
      <c r="D104" s="17"/>
      <c r="E104" s="47"/>
      <c r="F104" s="17"/>
      <c r="G104" s="17"/>
      <c r="H104" s="57">
        <f>H105/H103</f>
        <v>22.5</v>
      </c>
      <c r="I104" s="7" t="s">
        <v>22</v>
      </c>
      <c r="J104" s="7" t="s">
        <v>22</v>
      </c>
      <c r="K104" s="7" t="s">
        <v>22</v>
      </c>
      <c r="L104" s="7" t="s">
        <v>22</v>
      </c>
      <c r="M104" s="57">
        <f>M105/M103</f>
        <v>22.5</v>
      </c>
      <c r="N104" s="57">
        <f>N105/N103</f>
        <v>22.5</v>
      </c>
      <c r="O104" s="295"/>
      <c r="P104" s="291"/>
    </row>
    <row r="105" spans="1:16" ht="38.25" x14ac:dyDescent="0.25">
      <c r="A105" s="291"/>
      <c r="B105" s="245" t="s">
        <v>222</v>
      </c>
      <c r="C105" s="17"/>
      <c r="D105" s="17"/>
      <c r="E105" s="47"/>
      <c r="F105" s="17"/>
      <c r="G105" s="17"/>
      <c r="H105" s="57">
        <f>SUM(H106:H110)</f>
        <v>15750</v>
      </c>
      <c r="I105" s="57">
        <f t="shared" ref="I105:N105" si="20">SUM(I106:I110)</f>
        <v>3937.5</v>
      </c>
      <c r="J105" s="57">
        <f t="shared" si="20"/>
        <v>3937.5</v>
      </c>
      <c r="K105" s="57">
        <f t="shared" si="20"/>
        <v>3341.25</v>
      </c>
      <c r="L105" s="57">
        <f t="shared" si="20"/>
        <v>4533.75</v>
      </c>
      <c r="M105" s="57">
        <f t="shared" si="20"/>
        <v>15750</v>
      </c>
      <c r="N105" s="57">
        <f t="shared" si="20"/>
        <v>15750</v>
      </c>
      <c r="O105" s="295"/>
      <c r="P105" s="291"/>
    </row>
    <row r="106" spans="1:16" ht="15.75" customHeight="1" x14ac:dyDescent="0.25">
      <c r="A106" s="291"/>
      <c r="B106" s="292" t="s">
        <v>24</v>
      </c>
      <c r="C106" s="8" t="s">
        <v>25</v>
      </c>
      <c r="D106" s="8" t="s">
        <v>26</v>
      </c>
      <c r="E106" s="8" t="s">
        <v>48</v>
      </c>
      <c r="F106" s="244" t="s">
        <v>62</v>
      </c>
      <c r="G106" s="14">
        <v>612</v>
      </c>
      <c r="H106" s="51">
        <f>I106+J106+K106+L106</f>
        <v>14602.5</v>
      </c>
      <c r="I106" s="51">
        <v>3673.125</v>
      </c>
      <c r="J106" s="51">
        <v>3673.125</v>
      </c>
      <c r="K106" s="51">
        <v>3076.875</v>
      </c>
      <c r="L106" s="51">
        <v>4179.375</v>
      </c>
      <c r="M106" s="51">
        <v>14602.5</v>
      </c>
      <c r="N106" s="51">
        <v>14602.5</v>
      </c>
      <c r="O106" s="295"/>
      <c r="P106" s="291"/>
    </row>
    <row r="107" spans="1:16" ht="15" customHeight="1" x14ac:dyDescent="0.25">
      <c r="A107" s="291"/>
      <c r="B107" s="292"/>
      <c r="C107" s="8" t="s">
        <v>25</v>
      </c>
      <c r="D107" s="8" t="s">
        <v>26</v>
      </c>
      <c r="E107" s="8" t="s">
        <v>48</v>
      </c>
      <c r="F107" s="244" t="s">
        <v>62</v>
      </c>
      <c r="G107" s="14">
        <v>622</v>
      </c>
      <c r="H107" s="51">
        <f>I107+J107+K107+L107</f>
        <v>1147.5</v>
      </c>
      <c r="I107" s="57">
        <v>264.375</v>
      </c>
      <c r="J107" s="57">
        <v>264.375</v>
      </c>
      <c r="K107" s="57">
        <v>264.375</v>
      </c>
      <c r="L107" s="57">
        <v>354.375</v>
      </c>
      <c r="M107" s="51">
        <v>1147.5</v>
      </c>
      <c r="N107" s="51">
        <v>1147.5</v>
      </c>
      <c r="O107" s="295"/>
      <c r="P107" s="291"/>
    </row>
    <row r="108" spans="1:16" ht="25.5" x14ac:dyDescent="0.25">
      <c r="A108" s="291"/>
      <c r="B108" s="245" t="s">
        <v>29</v>
      </c>
      <c r="C108" s="17"/>
      <c r="D108" s="17"/>
      <c r="E108" s="47"/>
      <c r="F108" s="17"/>
      <c r="G108" s="17"/>
      <c r="H108" s="57"/>
      <c r="I108" s="57"/>
      <c r="J108" s="57"/>
      <c r="K108" s="57"/>
      <c r="L108" s="57"/>
      <c r="M108" s="57"/>
      <c r="N108" s="57"/>
      <c r="O108" s="295"/>
      <c r="P108" s="291"/>
    </row>
    <row r="109" spans="1:16" ht="25.5" x14ac:dyDescent="0.25">
      <c r="A109" s="291"/>
      <c r="B109" s="245" t="s">
        <v>30</v>
      </c>
      <c r="C109" s="26" t="s">
        <v>22</v>
      </c>
      <c r="D109" s="26" t="s">
        <v>22</v>
      </c>
      <c r="E109" s="26" t="s">
        <v>22</v>
      </c>
      <c r="F109" s="26" t="s">
        <v>22</v>
      </c>
      <c r="G109" s="17"/>
      <c r="H109" s="57"/>
      <c r="I109" s="57"/>
      <c r="J109" s="57"/>
      <c r="K109" s="57"/>
      <c r="L109" s="57"/>
      <c r="M109" s="57"/>
      <c r="N109" s="57"/>
      <c r="O109" s="295"/>
      <c r="P109" s="291"/>
    </row>
    <row r="110" spans="1:16" ht="25.5" x14ac:dyDescent="0.25">
      <c r="A110" s="291"/>
      <c r="B110" s="245" t="s">
        <v>31</v>
      </c>
      <c r="C110" s="26" t="s">
        <v>22</v>
      </c>
      <c r="D110" s="26" t="s">
        <v>22</v>
      </c>
      <c r="E110" s="26" t="s">
        <v>22</v>
      </c>
      <c r="F110" s="26" t="s">
        <v>22</v>
      </c>
      <c r="G110" s="17"/>
      <c r="H110" s="57"/>
      <c r="I110" s="57"/>
      <c r="J110" s="57"/>
      <c r="K110" s="57"/>
      <c r="L110" s="57"/>
      <c r="M110" s="57"/>
      <c r="N110" s="57"/>
      <c r="O110" s="295"/>
      <c r="P110" s="291"/>
    </row>
    <row r="111" spans="1:16" ht="25.5" x14ac:dyDescent="0.25">
      <c r="A111" s="294"/>
      <c r="B111" s="245" t="s">
        <v>213</v>
      </c>
      <c r="C111" s="17"/>
      <c r="D111" s="17"/>
      <c r="E111" s="47"/>
      <c r="F111" s="17"/>
      <c r="G111" s="17"/>
      <c r="H111" s="57"/>
      <c r="I111" s="57"/>
      <c r="J111" s="57"/>
      <c r="K111" s="57"/>
      <c r="L111" s="57"/>
      <c r="M111" s="57"/>
      <c r="N111" s="57"/>
      <c r="O111" s="289"/>
      <c r="P111" s="294"/>
    </row>
    <row r="112" spans="1:16" ht="25.5" customHeight="1" x14ac:dyDescent="0.25">
      <c r="A112" s="293" t="s">
        <v>63</v>
      </c>
      <c r="B112" s="245" t="s">
        <v>20</v>
      </c>
      <c r="C112" s="17"/>
      <c r="D112" s="17"/>
      <c r="E112" s="47"/>
      <c r="F112" s="17"/>
      <c r="G112" s="17"/>
      <c r="H112" s="20">
        <f>H121</f>
        <v>1</v>
      </c>
      <c r="I112" s="20">
        <f t="shared" ref="I112:L112" si="21">I121</f>
        <v>1</v>
      </c>
      <c r="J112" s="20">
        <f t="shared" si="21"/>
        <v>1</v>
      </c>
      <c r="K112" s="20">
        <f t="shared" si="21"/>
        <v>1</v>
      </c>
      <c r="L112" s="20">
        <f t="shared" si="21"/>
        <v>1</v>
      </c>
      <c r="M112" s="20">
        <v>0</v>
      </c>
      <c r="N112" s="20">
        <v>0</v>
      </c>
      <c r="O112" s="290" t="s">
        <v>403</v>
      </c>
      <c r="P112" s="293" t="s">
        <v>65</v>
      </c>
    </row>
    <row r="113" spans="1:24" ht="25.5" x14ac:dyDescent="0.25">
      <c r="A113" s="291"/>
      <c r="B113" s="245" t="s">
        <v>21</v>
      </c>
      <c r="C113" s="17"/>
      <c r="D113" s="17"/>
      <c r="E113" s="47"/>
      <c r="F113" s="17"/>
      <c r="G113" s="17"/>
      <c r="H113" s="57">
        <f>H114/H112</f>
        <v>21966.799999999999</v>
      </c>
      <c r="I113" s="7" t="s">
        <v>22</v>
      </c>
      <c r="J113" s="7" t="s">
        <v>22</v>
      </c>
      <c r="K113" s="7" t="s">
        <v>22</v>
      </c>
      <c r="L113" s="7" t="s">
        <v>22</v>
      </c>
      <c r="M113" s="57"/>
      <c r="N113" s="57"/>
      <c r="O113" s="295"/>
      <c r="P113" s="291"/>
    </row>
    <row r="114" spans="1:24" ht="38.25" x14ac:dyDescent="0.25">
      <c r="A114" s="291"/>
      <c r="B114" s="245" t="s">
        <v>222</v>
      </c>
      <c r="C114" s="17"/>
      <c r="D114" s="17"/>
      <c r="E114" s="47"/>
      <c r="F114" s="17"/>
      <c r="G114" s="17"/>
      <c r="H114" s="57">
        <f>SUM(H115:H119)</f>
        <v>21966.799999999999</v>
      </c>
      <c r="I114" s="57">
        <f t="shared" ref="I114:N114" si="22">SUM(I115:I119)</f>
        <v>0</v>
      </c>
      <c r="J114" s="57">
        <f t="shared" si="22"/>
        <v>9905.0299999999988</v>
      </c>
      <c r="K114" s="57">
        <f t="shared" si="22"/>
        <v>6000</v>
      </c>
      <c r="L114" s="57">
        <f t="shared" si="22"/>
        <v>6061.7699999999995</v>
      </c>
      <c r="M114" s="57">
        <f t="shared" si="22"/>
        <v>10000</v>
      </c>
      <c r="N114" s="57">
        <f t="shared" si="22"/>
        <v>10000</v>
      </c>
      <c r="O114" s="295"/>
      <c r="P114" s="291"/>
    </row>
    <row r="115" spans="1:24" ht="25.5" customHeight="1" x14ac:dyDescent="0.25">
      <c r="A115" s="291"/>
      <c r="B115" s="292" t="s">
        <v>24</v>
      </c>
      <c r="C115" s="8" t="s">
        <v>25</v>
      </c>
      <c r="D115" s="8" t="s">
        <v>26</v>
      </c>
      <c r="E115" s="8" t="s">
        <v>48</v>
      </c>
      <c r="F115" s="244" t="s">
        <v>66</v>
      </c>
      <c r="G115" s="14">
        <v>612</v>
      </c>
      <c r="H115" s="57">
        <f>I115+J115+K115+L115</f>
        <v>10866.8</v>
      </c>
      <c r="I115" s="51">
        <f>I124</f>
        <v>0</v>
      </c>
      <c r="J115" s="51">
        <f t="shared" ref="J115:N115" si="23">J124</f>
        <v>4805.03</v>
      </c>
      <c r="K115" s="51">
        <f t="shared" si="23"/>
        <v>0</v>
      </c>
      <c r="L115" s="51">
        <f t="shared" si="23"/>
        <v>6061.7699999999995</v>
      </c>
      <c r="M115" s="51">
        <f t="shared" si="23"/>
        <v>0</v>
      </c>
      <c r="N115" s="51">
        <f t="shared" si="23"/>
        <v>0</v>
      </c>
      <c r="O115" s="295"/>
      <c r="P115" s="291"/>
    </row>
    <row r="116" spans="1:24" hidden="1" x14ac:dyDescent="0.25">
      <c r="A116" s="291"/>
      <c r="B116" s="291"/>
      <c r="C116" s="55" t="s">
        <v>25</v>
      </c>
      <c r="D116" s="55" t="s">
        <v>26</v>
      </c>
      <c r="E116" s="55" t="s">
        <v>48</v>
      </c>
      <c r="F116" s="240" t="s">
        <v>66</v>
      </c>
      <c r="G116" s="86">
        <v>622</v>
      </c>
      <c r="H116" s="87">
        <f>I116+J116+K116+L116</f>
        <v>0</v>
      </c>
      <c r="I116" s="88">
        <f>I125</f>
        <v>0</v>
      </c>
      <c r="J116" s="88">
        <f t="shared" ref="J116:N116" si="24">J125</f>
        <v>0</v>
      </c>
      <c r="K116" s="88">
        <f t="shared" si="24"/>
        <v>0</v>
      </c>
      <c r="L116" s="88">
        <f t="shared" si="24"/>
        <v>0</v>
      </c>
      <c r="M116" s="88">
        <f t="shared" si="24"/>
        <v>0</v>
      </c>
      <c r="N116" s="88">
        <f t="shared" si="24"/>
        <v>0</v>
      </c>
      <c r="O116" s="295"/>
      <c r="P116" s="291"/>
    </row>
    <row r="117" spans="1:24" ht="25.5" x14ac:dyDescent="0.25">
      <c r="A117" s="291"/>
      <c r="B117" s="245" t="s">
        <v>29</v>
      </c>
      <c r="C117" s="8"/>
      <c r="D117" s="8"/>
      <c r="E117" s="8"/>
      <c r="F117" s="21"/>
      <c r="G117" s="8"/>
      <c r="H117" s="57"/>
      <c r="I117" s="57"/>
      <c r="J117" s="57"/>
      <c r="K117" s="57"/>
      <c r="L117" s="57"/>
      <c r="M117" s="57"/>
      <c r="N117" s="57"/>
      <c r="O117" s="295"/>
      <c r="P117" s="291"/>
    </row>
    <row r="118" spans="1:24" ht="25.5" x14ac:dyDescent="0.25">
      <c r="A118" s="291"/>
      <c r="B118" s="245" t="s">
        <v>30</v>
      </c>
      <c r="C118" s="26" t="s">
        <v>22</v>
      </c>
      <c r="D118" s="26" t="s">
        <v>22</v>
      </c>
      <c r="E118" s="26" t="s">
        <v>22</v>
      </c>
      <c r="F118" s="26" t="s">
        <v>22</v>
      </c>
      <c r="G118" s="17"/>
      <c r="H118" s="57"/>
      <c r="I118" s="15"/>
      <c r="J118" s="15"/>
      <c r="K118" s="15"/>
      <c r="L118" s="15"/>
      <c r="M118" s="57"/>
      <c r="N118" s="57"/>
      <c r="O118" s="295"/>
      <c r="P118" s="291"/>
    </row>
    <row r="119" spans="1:24" ht="25.5" x14ac:dyDescent="0.25">
      <c r="A119" s="291"/>
      <c r="B119" s="245" t="s">
        <v>31</v>
      </c>
      <c r="C119" s="26" t="s">
        <v>22</v>
      </c>
      <c r="D119" s="26" t="s">
        <v>22</v>
      </c>
      <c r="E119" s="26" t="s">
        <v>22</v>
      </c>
      <c r="F119" s="26" t="s">
        <v>22</v>
      </c>
      <c r="G119" s="26"/>
      <c r="H119" s="57">
        <f>I119+J119+K119+L119</f>
        <v>11100</v>
      </c>
      <c r="I119" s="57">
        <f>I128</f>
        <v>0</v>
      </c>
      <c r="J119" s="57">
        <f t="shared" ref="J119:N119" si="25">J128</f>
        <v>5100</v>
      </c>
      <c r="K119" s="57">
        <f>K128</f>
        <v>6000</v>
      </c>
      <c r="L119" s="57">
        <f t="shared" si="25"/>
        <v>0</v>
      </c>
      <c r="M119" s="57">
        <f t="shared" si="25"/>
        <v>10000</v>
      </c>
      <c r="N119" s="57">
        <f t="shared" si="25"/>
        <v>10000</v>
      </c>
      <c r="O119" s="295"/>
      <c r="P119" s="291"/>
    </row>
    <row r="120" spans="1:24" ht="25.5" x14ac:dyDescent="0.25">
      <c r="A120" s="294"/>
      <c r="B120" s="245" t="s">
        <v>213</v>
      </c>
      <c r="C120" s="26"/>
      <c r="D120" s="26"/>
      <c r="E120" s="26"/>
      <c r="F120" s="26"/>
      <c r="G120" s="26"/>
      <c r="H120" s="57"/>
      <c r="I120" s="57"/>
      <c r="J120" s="57"/>
      <c r="K120" s="57"/>
      <c r="L120" s="57"/>
      <c r="M120" s="57"/>
      <c r="N120" s="57"/>
      <c r="O120" s="289"/>
      <c r="P120" s="294"/>
    </row>
    <row r="121" spans="1:24" ht="25.5" customHeight="1" x14ac:dyDescent="0.25">
      <c r="A121" s="293" t="s">
        <v>415</v>
      </c>
      <c r="B121" s="245" t="s">
        <v>20</v>
      </c>
      <c r="C121" s="17"/>
      <c r="D121" s="17"/>
      <c r="E121" s="47"/>
      <c r="F121" s="17"/>
      <c r="G121" s="17"/>
      <c r="H121" s="20">
        <v>1</v>
      </c>
      <c r="I121" s="20">
        <v>1</v>
      </c>
      <c r="J121" s="20">
        <v>1</v>
      </c>
      <c r="K121" s="20">
        <v>1</v>
      </c>
      <c r="L121" s="20">
        <v>1</v>
      </c>
      <c r="M121" s="20">
        <v>0</v>
      </c>
      <c r="N121" s="20">
        <v>0</v>
      </c>
      <c r="O121" s="290" t="s">
        <v>64</v>
      </c>
      <c r="P121" s="293" t="s">
        <v>413</v>
      </c>
    </row>
    <row r="122" spans="1:24" ht="25.5" x14ac:dyDescent="0.25">
      <c r="A122" s="291"/>
      <c r="B122" s="245" t="s">
        <v>21</v>
      </c>
      <c r="C122" s="17"/>
      <c r="D122" s="17"/>
      <c r="E122" s="47"/>
      <c r="F122" s="17"/>
      <c r="G122" s="17"/>
      <c r="H122" s="57">
        <f>H123/H121</f>
        <v>21966.799999999999</v>
      </c>
      <c r="I122" s="7" t="s">
        <v>22</v>
      </c>
      <c r="J122" s="7" t="s">
        <v>22</v>
      </c>
      <c r="K122" s="7" t="s">
        <v>22</v>
      </c>
      <c r="L122" s="7" t="s">
        <v>22</v>
      </c>
      <c r="M122" s="57"/>
      <c r="N122" s="57"/>
      <c r="O122" s="295"/>
      <c r="P122" s="291"/>
    </row>
    <row r="123" spans="1:24" ht="39.75" customHeight="1" x14ac:dyDescent="0.25">
      <c r="A123" s="291"/>
      <c r="B123" s="245" t="s">
        <v>222</v>
      </c>
      <c r="C123" s="17"/>
      <c r="D123" s="17"/>
      <c r="E123" s="47"/>
      <c r="F123" s="17"/>
      <c r="G123" s="17"/>
      <c r="H123" s="57">
        <f>SUM(H124:H128)</f>
        <v>21966.799999999999</v>
      </c>
      <c r="I123" s="57">
        <f t="shared" ref="I123:N123" si="26">SUM(I124:I128)</f>
        <v>0</v>
      </c>
      <c r="J123" s="57">
        <f t="shared" si="26"/>
        <v>9905.0299999999988</v>
      </c>
      <c r="K123" s="57">
        <f t="shared" si="26"/>
        <v>6000</v>
      </c>
      <c r="L123" s="57">
        <f t="shared" si="26"/>
        <v>6061.7699999999995</v>
      </c>
      <c r="M123" s="57">
        <f t="shared" si="26"/>
        <v>10000</v>
      </c>
      <c r="N123" s="57">
        <f t="shared" si="26"/>
        <v>10000</v>
      </c>
      <c r="O123" s="295"/>
      <c r="P123" s="291"/>
    </row>
    <row r="124" spans="1:24" ht="27" customHeight="1" x14ac:dyDescent="0.25">
      <c r="A124" s="291"/>
      <c r="B124" s="292" t="s">
        <v>24</v>
      </c>
      <c r="C124" s="8" t="s">
        <v>25</v>
      </c>
      <c r="D124" s="8" t="s">
        <v>26</v>
      </c>
      <c r="E124" s="8" t="s">
        <v>48</v>
      </c>
      <c r="F124" s="244" t="s">
        <v>66</v>
      </c>
      <c r="G124" s="14">
        <v>612</v>
      </c>
      <c r="H124" s="57">
        <f>I124+J124+K124+L124</f>
        <v>10866.8</v>
      </c>
      <c r="I124" s="51">
        <v>0</v>
      </c>
      <c r="J124" s="51">
        <v>4805.03</v>
      </c>
      <c r="K124" s="51">
        <v>0</v>
      </c>
      <c r="L124" s="51">
        <v>6061.7699999999995</v>
      </c>
      <c r="M124" s="57">
        <v>0</v>
      </c>
      <c r="N124" s="57">
        <v>0</v>
      </c>
      <c r="O124" s="295"/>
      <c r="P124" s="291"/>
      <c r="Q124">
        <v>136</v>
      </c>
      <c r="R124">
        <v>7</v>
      </c>
      <c r="S124">
        <v>9</v>
      </c>
      <c r="T124" t="s">
        <v>66</v>
      </c>
      <c r="U124">
        <v>610</v>
      </c>
      <c r="V124" s="22">
        <v>6638.5</v>
      </c>
      <c r="W124" s="22">
        <v>29167</v>
      </c>
      <c r="X124" s="22">
        <v>29167</v>
      </c>
    </row>
    <row r="125" spans="1:24" ht="15" hidden="1" customHeight="1" outlineLevel="1" x14ac:dyDescent="0.25">
      <c r="A125" s="291"/>
      <c r="B125" s="291"/>
      <c r="C125" s="55" t="s">
        <v>25</v>
      </c>
      <c r="D125" s="55" t="s">
        <v>26</v>
      </c>
      <c r="E125" s="55" t="s">
        <v>48</v>
      </c>
      <c r="F125" s="240" t="s">
        <v>66</v>
      </c>
      <c r="G125" s="86">
        <v>622</v>
      </c>
      <c r="H125" s="87">
        <f>I125+J125+K125+L125</f>
        <v>0</v>
      </c>
      <c r="I125" s="88">
        <v>0</v>
      </c>
      <c r="J125" s="88">
        <v>0</v>
      </c>
      <c r="K125" s="88">
        <v>0</v>
      </c>
      <c r="L125" s="88">
        <v>0</v>
      </c>
      <c r="M125" s="87">
        <v>0</v>
      </c>
      <c r="N125" s="87">
        <v>0</v>
      </c>
      <c r="O125" s="295"/>
      <c r="P125" s="291"/>
    </row>
    <row r="126" spans="1:24" ht="25.5" collapsed="1" x14ac:dyDescent="0.25">
      <c r="A126" s="291"/>
      <c r="B126" s="245" t="s">
        <v>29</v>
      </c>
      <c r="C126" s="8"/>
      <c r="D126" s="8"/>
      <c r="E126" s="8"/>
      <c r="F126" s="21"/>
      <c r="G126" s="8"/>
      <c r="H126" s="57"/>
      <c r="I126" s="57"/>
      <c r="J126" s="57"/>
      <c r="K126" s="57"/>
      <c r="L126" s="57"/>
      <c r="M126" s="57"/>
      <c r="N126" s="57"/>
      <c r="O126" s="295"/>
      <c r="P126" s="291"/>
    </row>
    <row r="127" spans="1:24" ht="25.5" x14ac:dyDescent="0.25">
      <c r="A127" s="291"/>
      <c r="B127" s="245" t="s">
        <v>30</v>
      </c>
      <c r="C127" s="26" t="s">
        <v>22</v>
      </c>
      <c r="D127" s="26" t="s">
        <v>22</v>
      </c>
      <c r="E127" s="26" t="s">
        <v>22</v>
      </c>
      <c r="F127" s="26" t="s">
        <v>22</v>
      </c>
      <c r="G127" s="17"/>
      <c r="H127" s="57"/>
      <c r="I127" s="57"/>
      <c r="J127" s="57"/>
      <c r="K127" s="57"/>
      <c r="L127" s="57"/>
      <c r="M127" s="57"/>
      <c r="N127" s="57"/>
      <c r="O127" s="295"/>
      <c r="P127" s="291"/>
    </row>
    <row r="128" spans="1:24" ht="27" customHeight="1" x14ac:dyDescent="0.25">
      <c r="A128" s="291"/>
      <c r="B128" s="245" t="s">
        <v>31</v>
      </c>
      <c r="C128" s="26" t="s">
        <v>22</v>
      </c>
      <c r="D128" s="26" t="s">
        <v>22</v>
      </c>
      <c r="E128" s="26" t="s">
        <v>22</v>
      </c>
      <c r="F128" s="26" t="s">
        <v>22</v>
      </c>
      <c r="G128" s="26"/>
      <c r="H128" s="57">
        <f>I128+J128+K128+L128</f>
        <v>11100</v>
      </c>
      <c r="I128" s="57">
        <v>0</v>
      </c>
      <c r="J128" s="57">
        <v>5100</v>
      </c>
      <c r="K128" s="57">
        <v>6000</v>
      </c>
      <c r="L128" s="57">
        <v>0</v>
      </c>
      <c r="M128" s="57">
        <v>10000</v>
      </c>
      <c r="N128" s="57">
        <v>10000</v>
      </c>
      <c r="O128" s="295"/>
      <c r="P128" s="291"/>
    </row>
    <row r="129" spans="1:34" ht="27" customHeight="1" x14ac:dyDescent="0.25">
      <c r="A129" s="294"/>
      <c r="B129" s="245" t="s">
        <v>213</v>
      </c>
      <c r="C129" s="26"/>
      <c r="D129" s="26"/>
      <c r="E129" s="26"/>
      <c r="F129" s="26"/>
      <c r="G129" s="26"/>
      <c r="H129" s="57"/>
      <c r="I129" s="57"/>
      <c r="J129" s="57"/>
      <c r="K129" s="57"/>
      <c r="L129" s="57"/>
      <c r="M129" s="57"/>
      <c r="N129" s="57"/>
      <c r="O129" s="289"/>
      <c r="P129" s="294"/>
    </row>
    <row r="130" spans="1:34" s="13" customFormat="1" ht="25.5" hidden="1" customHeight="1" x14ac:dyDescent="0.25">
      <c r="A130" s="291" t="s">
        <v>69</v>
      </c>
      <c r="B130" s="243" t="s">
        <v>20</v>
      </c>
      <c r="C130" s="102"/>
      <c r="D130" s="102"/>
      <c r="E130" s="113"/>
      <c r="F130" s="102"/>
      <c r="G130" s="102"/>
      <c r="H130" s="102"/>
      <c r="I130" s="102"/>
      <c r="J130" s="102"/>
      <c r="K130" s="102"/>
      <c r="L130" s="102"/>
      <c r="M130" s="103"/>
      <c r="N130" s="103"/>
      <c r="O130" s="289" t="s">
        <v>70</v>
      </c>
      <c r="P130" s="291" t="s">
        <v>71</v>
      </c>
      <c r="V130" s="94"/>
      <c r="W130" s="94"/>
      <c r="X130" s="94"/>
    </row>
    <row r="131" spans="1:34" s="13" customFormat="1" ht="25.5" hidden="1" x14ac:dyDescent="0.25">
      <c r="A131" s="291"/>
      <c r="B131" s="245" t="s">
        <v>21</v>
      </c>
      <c r="C131" s="17"/>
      <c r="D131" s="17"/>
      <c r="E131" s="47"/>
      <c r="F131" s="17"/>
      <c r="G131" s="17"/>
      <c r="H131" s="19" t="e">
        <f>H132/H130</f>
        <v>#DIV/0!</v>
      </c>
      <c r="I131" s="7" t="s">
        <v>22</v>
      </c>
      <c r="J131" s="7" t="s">
        <v>22</v>
      </c>
      <c r="K131" s="7" t="s">
        <v>22</v>
      </c>
      <c r="L131" s="7" t="s">
        <v>22</v>
      </c>
      <c r="M131" s="19" t="e">
        <f>M132/M130</f>
        <v>#DIV/0!</v>
      </c>
      <c r="N131" s="19" t="e">
        <f>N132/N130</f>
        <v>#DIV/0!</v>
      </c>
      <c r="O131" s="288"/>
      <c r="P131" s="291"/>
      <c r="V131" s="94"/>
      <c r="W131" s="94"/>
      <c r="X131" s="94"/>
    </row>
    <row r="132" spans="1:34" s="13" customFormat="1" ht="25.5" hidden="1" x14ac:dyDescent="0.25">
      <c r="A132" s="291"/>
      <c r="B132" s="245" t="s">
        <v>23</v>
      </c>
      <c r="C132" s="17"/>
      <c r="D132" s="17"/>
      <c r="E132" s="47"/>
      <c r="F132" s="17"/>
      <c r="G132" s="17"/>
      <c r="H132" s="19">
        <f t="shared" ref="H132:L132" si="27">H133+H134</f>
        <v>0</v>
      </c>
      <c r="I132" s="19">
        <f t="shared" si="27"/>
        <v>0</v>
      </c>
      <c r="J132" s="19">
        <f t="shared" si="27"/>
        <v>0</v>
      </c>
      <c r="K132" s="19">
        <f t="shared" si="27"/>
        <v>0</v>
      </c>
      <c r="L132" s="19">
        <f t="shared" si="27"/>
        <v>0</v>
      </c>
      <c r="M132" s="19">
        <v>0</v>
      </c>
      <c r="N132" s="19">
        <v>0</v>
      </c>
      <c r="O132" s="288"/>
      <c r="P132" s="291"/>
      <c r="V132" s="94"/>
      <c r="W132" s="94"/>
      <c r="X132" s="94"/>
    </row>
    <row r="133" spans="1:34" s="13" customFormat="1" ht="25.5" hidden="1" x14ac:dyDescent="0.25">
      <c r="A133" s="291"/>
      <c r="B133" s="245" t="s">
        <v>24</v>
      </c>
      <c r="C133" s="8" t="s">
        <v>25</v>
      </c>
      <c r="D133" s="8" t="s">
        <v>26</v>
      </c>
      <c r="E133" s="8" t="s">
        <v>48</v>
      </c>
      <c r="F133" s="244" t="s">
        <v>67</v>
      </c>
      <c r="G133" s="8" t="s">
        <v>68</v>
      </c>
      <c r="H133" s="104">
        <f>I133+J133+K133+L133</f>
        <v>0</v>
      </c>
      <c r="I133" s="57">
        <f>SUM(I134:I136)</f>
        <v>0</v>
      </c>
      <c r="J133" s="57">
        <f>SUM(J134:J136)</f>
        <v>0</v>
      </c>
      <c r="K133" s="57">
        <f>SUM(K134:K136)</f>
        <v>0</v>
      </c>
      <c r="L133" s="104">
        <v>0</v>
      </c>
      <c r="M133" s="104">
        <v>0</v>
      </c>
      <c r="N133" s="104">
        <v>0</v>
      </c>
      <c r="O133" s="288"/>
      <c r="P133" s="291"/>
      <c r="V133" s="94"/>
      <c r="W133" s="94"/>
      <c r="X133" s="94"/>
    </row>
    <row r="134" spans="1:34" s="13" customFormat="1" ht="25.5" hidden="1" x14ac:dyDescent="0.25">
      <c r="A134" s="291"/>
      <c r="B134" s="245" t="s">
        <v>29</v>
      </c>
      <c r="C134" s="8"/>
      <c r="D134" s="8"/>
      <c r="E134" s="8"/>
      <c r="F134" s="21"/>
      <c r="G134" s="8"/>
      <c r="H134" s="105"/>
      <c r="I134" s="15"/>
      <c r="J134" s="6"/>
      <c r="K134" s="6"/>
      <c r="L134" s="6"/>
      <c r="M134" s="15"/>
      <c r="N134" s="15"/>
      <c r="O134" s="288"/>
      <c r="P134" s="291"/>
      <c r="V134" s="94"/>
      <c r="W134" s="94"/>
      <c r="X134" s="94"/>
    </row>
    <row r="135" spans="1:34" s="13" customFormat="1" ht="25.5" hidden="1" x14ac:dyDescent="0.25">
      <c r="A135" s="291"/>
      <c r="B135" s="245" t="s">
        <v>30</v>
      </c>
      <c r="C135" s="17"/>
      <c r="D135" s="17"/>
      <c r="E135" s="47"/>
      <c r="F135" s="17"/>
      <c r="G135" s="17"/>
      <c r="H135" s="17"/>
      <c r="I135" s="17"/>
      <c r="J135" s="17"/>
      <c r="K135" s="17"/>
      <c r="L135" s="17"/>
      <c r="M135" s="17"/>
      <c r="N135" s="106"/>
      <c r="O135" s="288"/>
      <c r="P135" s="291"/>
      <c r="V135" s="94"/>
      <c r="W135" s="94"/>
      <c r="X135" s="94"/>
    </row>
    <row r="136" spans="1:34" s="13" customFormat="1" ht="25.5" hidden="1" x14ac:dyDescent="0.25">
      <c r="A136" s="291"/>
      <c r="B136" s="246" t="s">
        <v>31</v>
      </c>
      <c r="C136" s="107"/>
      <c r="D136" s="107"/>
      <c r="E136" s="114"/>
      <c r="F136" s="107"/>
      <c r="G136" s="107"/>
      <c r="H136" s="107"/>
      <c r="I136" s="107"/>
      <c r="J136" s="107"/>
      <c r="K136" s="107"/>
      <c r="L136" s="107"/>
      <c r="M136" s="107"/>
      <c r="N136" s="108"/>
      <c r="O136" s="290"/>
      <c r="P136" s="291"/>
      <c r="V136" s="94"/>
      <c r="W136" s="94"/>
      <c r="X136" s="94"/>
    </row>
    <row r="137" spans="1:34" s="13" customFormat="1" ht="25.5" customHeight="1" x14ac:dyDescent="0.25">
      <c r="A137" s="293" t="s">
        <v>72</v>
      </c>
      <c r="B137" s="245" t="s">
        <v>20</v>
      </c>
      <c r="C137" s="17"/>
      <c r="D137" s="17"/>
      <c r="E137" s="47"/>
      <c r="F137" s="17"/>
      <c r="G137" s="17"/>
      <c r="H137" s="20">
        <v>16</v>
      </c>
      <c r="I137" s="263">
        <v>0</v>
      </c>
      <c r="J137" s="263">
        <v>0</v>
      </c>
      <c r="K137" s="20">
        <v>0</v>
      </c>
      <c r="L137" s="20">
        <v>16</v>
      </c>
      <c r="M137" s="20">
        <v>0</v>
      </c>
      <c r="N137" s="20">
        <v>40</v>
      </c>
      <c r="O137" s="290" t="s">
        <v>129</v>
      </c>
      <c r="P137" s="290" t="s">
        <v>436</v>
      </c>
      <c r="V137" s="94"/>
      <c r="W137" s="94"/>
      <c r="X137" s="94"/>
    </row>
    <row r="138" spans="1:34" s="13" customFormat="1" ht="25.5" x14ac:dyDescent="0.25">
      <c r="A138" s="291"/>
      <c r="B138" s="245" t="s">
        <v>21</v>
      </c>
      <c r="C138" s="17"/>
      <c r="D138" s="17"/>
      <c r="E138" s="47"/>
      <c r="F138" s="17"/>
      <c r="G138" s="17"/>
      <c r="H138" s="57"/>
      <c r="I138" s="61" t="s">
        <v>22</v>
      </c>
      <c r="J138" s="61" t="s">
        <v>22</v>
      </c>
      <c r="K138" s="61" t="s">
        <v>22</v>
      </c>
      <c r="L138" s="61" t="s">
        <v>22</v>
      </c>
      <c r="N138" s="57"/>
      <c r="O138" s="295"/>
      <c r="P138" s="295"/>
      <c r="V138" s="94"/>
      <c r="W138" s="94"/>
      <c r="X138" s="94"/>
      <c r="AH138" s="13" t="s">
        <v>434</v>
      </c>
    </row>
    <row r="139" spans="1:34" s="13" customFormat="1" ht="38.25" x14ac:dyDescent="0.25">
      <c r="A139" s="291"/>
      <c r="B139" s="245" t="s">
        <v>222</v>
      </c>
      <c r="C139" s="17"/>
      <c r="D139" s="17"/>
      <c r="E139" s="47"/>
      <c r="F139" s="17"/>
      <c r="G139" s="17"/>
      <c r="H139" s="57">
        <f>H140+H143+H144+H145</f>
        <v>100</v>
      </c>
      <c r="I139" s="57">
        <f t="shared" ref="I139:N139" si="28">I140+I143+I144+I145</f>
        <v>0</v>
      </c>
      <c r="J139" s="57">
        <f t="shared" si="28"/>
        <v>0</v>
      </c>
      <c r="K139" s="57">
        <f t="shared" si="28"/>
        <v>0</v>
      </c>
      <c r="L139" s="57">
        <f t="shared" si="28"/>
        <v>100</v>
      </c>
      <c r="M139" s="57">
        <f t="shared" si="28"/>
        <v>0</v>
      </c>
      <c r="N139" s="57">
        <f t="shared" si="28"/>
        <v>0</v>
      </c>
      <c r="O139" s="295"/>
      <c r="P139" s="295"/>
      <c r="V139" s="94"/>
      <c r="W139" s="94"/>
      <c r="X139" s="94"/>
    </row>
    <row r="140" spans="1:34" s="13" customFormat="1" ht="25.5" x14ac:dyDescent="0.25">
      <c r="A140" s="291"/>
      <c r="B140" s="245" t="s">
        <v>24</v>
      </c>
      <c r="C140" s="8" t="s">
        <v>25</v>
      </c>
      <c r="D140" s="8" t="s">
        <v>26</v>
      </c>
      <c r="E140" s="8" t="s">
        <v>48</v>
      </c>
      <c r="F140" s="244" t="s">
        <v>73</v>
      </c>
      <c r="G140" s="8" t="s">
        <v>74</v>
      </c>
      <c r="H140" s="57">
        <f>I140+J140+K140+L140</f>
        <v>0</v>
      </c>
      <c r="I140" s="57">
        <v>0</v>
      </c>
      <c r="J140" s="57">
        <v>0</v>
      </c>
      <c r="K140" s="57">
        <v>0</v>
      </c>
      <c r="L140" s="57">
        <v>0</v>
      </c>
      <c r="M140" s="57">
        <v>0</v>
      </c>
      <c r="N140" s="57">
        <v>0</v>
      </c>
      <c r="O140" s="295"/>
      <c r="P140" s="295"/>
      <c r="V140" s="94"/>
      <c r="W140" s="94"/>
      <c r="X140" s="94"/>
    </row>
    <row r="141" spans="1:34" s="13" customFormat="1" ht="15" hidden="1" customHeight="1" outlineLevel="1" x14ac:dyDescent="0.25">
      <c r="A141" s="291"/>
      <c r="B141" s="243"/>
      <c r="C141" s="89"/>
      <c r="D141" s="89"/>
      <c r="E141" s="89"/>
      <c r="F141" s="241"/>
      <c r="G141" s="89">
        <v>612</v>
      </c>
      <c r="H141" s="90"/>
      <c r="I141" s="90"/>
      <c r="J141" s="90"/>
      <c r="K141" s="90"/>
      <c r="L141" s="90"/>
      <c r="M141" s="90"/>
      <c r="N141" s="90"/>
      <c r="O141" s="295"/>
      <c r="P141" s="295"/>
      <c r="V141" s="94"/>
      <c r="W141" s="94"/>
      <c r="X141" s="94"/>
    </row>
    <row r="142" spans="1:34" ht="15" hidden="1" customHeight="1" outlineLevel="1" x14ac:dyDescent="0.25">
      <c r="A142" s="291"/>
      <c r="B142" s="246"/>
      <c r="C142" s="74"/>
      <c r="D142" s="74"/>
      <c r="E142" s="74"/>
      <c r="F142" s="239"/>
      <c r="G142" s="74">
        <v>622</v>
      </c>
      <c r="H142" s="58"/>
      <c r="I142" s="58"/>
      <c r="J142" s="58"/>
      <c r="K142" s="58"/>
      <c r="L142" s="58"/>
      <c r="M142" s="58"/>
      <c r="N142" s="58"/>
      <c r="O142" s="295"/>
      <c r="P142" s="295"/>
    </row>
    <row r="143" spans="1:34" ht="25.5" collapsed="1" x14ac:dyDescent="0.25">
      <c r="A143" s="291"/>
      <c r="B143" s="245" t="s">
        <v>29</v>
      </c>
      <c r="C143" s="8"/>
      <c r="D143" s="8"/>
      <c r="E143" s="8"/>
      <c r="F143" s="21"/>
      <c r="G143" s="8"/>
      <c r="H143" s="57"/>
      <c r="I143" s="57"/>
      <c r="J143" s="57"/>
      <c r="K143" s="57"/>
      <c r="L143" s="57"/>
      <c r="M143" s="57"/>
      <c r="N143" s="57"/>
      <c r="O143" s="295"/>
      <c r="P143" s="295"/>
    </row>
    <row r="144" spans="1:34" ht="25.5" x14ac:dyDescent="0.25">
      <c r="A144" s="291"/>
      <c r="B144" s="245" t="s">
        <v>30</v>
      </c>
      <c r="C144" s="26" t="s">
        <v>22</v>
      </c>
      <c r="D144" s="26" t="s">
        <v>22</v>
      </c>
      <c r="E144" s="26" t="s">
        <v>22</v>
      </c>
      <c r="F144" s="26" t="s">
        <v>22</v>
      </c>
      <c r="G144" s="17"/>
      <c r="H144" s="57"/>
      <c r="I144" s="57"/>
      <c r="J144" s="57"/>
      <c r="K144" s="57"/>
      <c r="L144" s="57"/>
      <c r="M144" s="57"/>
      <c r="N144" s="57"/>
      <c r="O144" s="295"/>
      <c r="P144" s="295"/>
    </row>
    <row r="145" spans="1:24" ht="25.5" x14ac:dyDescent="0.25">
      <c r="A145" s="291"/>
      <c r="B145" s="245" t="s">
        <v>31</v>
      </c>
      <c r="C145" s="26" t="s">
        <v>22</v>
      </c>
      <c r="D145" s="26" t="s">
        <v>22</v>
      </c>
      <c r="E145" s="26" t="s">
        <v>22</v>
      </c>
      <c r="F145" s="26" t="s">
        <v>22</v>
      </c>
      <c r="G145" s="26"/>
      <c r="H145" s="57">
        <v>100</v>
      </c>
      <c r="I145" s="57">
        <v>0</v>
      </c>
      <c r="J145" s="57">
        <v>0</v>
      </c>
      <c r="K145" s="57">
        <v>0</v>
      </c>
      <c r="L145" s="57">
        <v>100</v>
      </c>
      <c r="M145" s="57">
        <v>0</v>
      </c>
      <c r="N145" s="57">
        <v>0</v>
      </c>
      <c r="O145" s="295"/>
      <c r="P145" s="295"/>
    </row>
    <row r="146" spans="1:24" ht="25.5" x14ac:dyDescent="0.25">
      <c r="A146" s="294"/>
      <c r="B146" s="245" t="s">
        <v>213</v>
      </c>
      <c r="C146" s="26"/>
      <c r="D146" s="26"/>
      <c r="E146" s="26"/>
      <c r="F146" s="26"/>
      <c r="G146" s="26"/>
      <c r="H146" s="57"/>
      <c r="I146" s="57"/>
      <c r="J146" s="57"/>
      <c r="K146" s="57"/>
      <c r="L146" s="57"/>
      <c r="M146" s="57"/>
      <c r="N146" s="57"/>
      <c r="O146" s="289"/>
      <c r="P146" s="289"/>
    </row>
    <row r="147" spans="1:24" s="73" customFormat="1" ht="25.5" hidden="1" customHeight="1" x14ac:dyDescent="0.25">
      <c r="A147" s="299" t="s">
        <v>75</v>
      </c>
      <c r="B147" s="243" t="s">
        <v>76</v>
      </c>
      <c r="C147" s="102"/>
      <c r="D147" s="102"/>
      <c r="E147" s="113"/>
      <c r="F147" s="102"/>
      <c r="G147" s="102"/>
      <c r="H147" s="115">
        <f>SUM(I147:L147)</f>
        <v>5</v>
      </c>
      <c r="I147" s="102"/>
      <c r="J147" s="116">
        <f>J149/J148</f>
        <v>0</v>
      </c>
      <c r="K147" s="102">
        <v>5</v>
      </c>
      <c r="L147" s="102"/>
      <c r="M147" s="102"/>
      <c r="N147" s="117"/>
      <c r="O147" s="289" t="s">
        <v>77</v>
      </c>
      <c r="P147" s="294" t="s">
        <v>78</v>
      </c>
      <c r="V147" s="134"/>
      <c r="W147" s="134"/>
      <c r="X147" s="134"/>
    </row>
    <row r="148" spans="1:24" s="73" customFormat="1" ht="25.5" hidden="1" x14ac:dyDescent="0.25">
      <c r="A148" s="299"/>
      <c r="B148" s="245" t="s">
        <v>21</v>
      </c>
      <c r="C148" s="17"/>
      <c r="D148" s="17"/>
      <c r="E148" s="47"/>
      <c r="F148" s="17"/>
      <c r="G148" s="17"/>
      <c r="H148" s="15">
        <f>H149/H147</f>
        <v>0</v>
      </c>
      <c r="I148" s="15"/>
      <c r="J148" s="19">
        <v>1020</v>
      </c>
      <c r="K148" s="19">
        <v>1020</v>
      </c>
      <c r="L148" s="19"/>
      <c r="M148" s="19"/>
      <c r="N148" s="19"/>
      <c r="O148" s="288"/>
      <c r="P148" s="292"/>
      <c r="V148" s="134"/>
      <c r="W148" s="134"/>
      <c r="X148" s="134"/>
    </row>
    <row r="149" spans="1:24" s="73" customFormat="1" ht="25.5" hidden="1" x14ac:dyDescent="0.25">
      <c r="A149" s="299"/>
      <c r="B149" s="245" t="s">
        <v>23</v>
      </c>
      <c r="C149" s="17"/>
      <c r="D149" s="17"/>
      <c r="E149" s="47"/>
      <c r="F149" s="17"/>
      <c r="G149" s="17"/>
      <c r="H149" s="15">
        <f t="shared" ref="H149:N149" si="29">H150</f>
        <v>0</v>
      </c>
      <c r="I149" s="15">
        <f t="shared" si="29"/>
        <v>0</v>
      </c>
      <c r="J149" s="15">
        <f t="shared" si="29"/>
        <v>0</v>
      </c>
      <c r="K149" s="15">
        <f t="shared" si="29"/>
        <v>0</v>
      </c>
      <c r="L149" s="15">
        <f t="shared" si="29"/>
        <v>0</v>
      </c>
      <c r="M149" s="15">
        <f t="shared" si="29"/>
        <v>0</v>
      </c>
      <c r="N149" s="118">
        <f t="shared" si="29"/>
        <v>0</v>
      </c>
      <c r="O149" s="288"/>
      <c r="P149" s="292"/>
      <c r="V149" s="134"/>
      <c r="W149" s="134"/>
      <c r="X149" s="134"/>
    </row>
    <row r="150" spans="1:24" s="73" customFormat="1" ht="25.5" hidden="1" x14ac:dyDescent="0.25">
      <c r="A150" s="299"/>
      <c r="B150" s="245" t="s">
        <v>24</v>
      </c>
      <c r="C150" s="8" t="s">
        <v>79</v>
      </c>
      <c r="D150" s="8"/>
      <c r="E150" s="8" t="s">
        <v>80</v>
      </c>
      <c r="F150" s="244" t="s">
        <v>81</v>
      </c>
      <c r="G150" s="14">
        <v>612622</v>
      </c>
      <c r="H150" s="15">
        <f>SUM(I150:L150)</f>
        <v>0</v>
      </c>
      <c r="I150" s="15">
        <v>0</v>
      </c>
      <c r="J150" s="15">
        <f>J151+J152</f>
        <v>0</v>
      </c>
      <c r="K150" s="15">
        <f>K151+K152</f>
        <v>0</v>
      </c>
      <c r="L150" s="15">
        <f>L151+L152</f>
        <v>0</v>
      </c>
      <c r="M150" s="15">
        <v>0</v>
      </c>
      <c r="N150" s="118">
        <v>0</v>
      </c>
      <c r="O150" s="288"/>
      <c r="P150" s="292"/>
      <c r="V150" s="134"/>
      <c r="W150" s="134"/>
      <c r="X150" s="134"/>
    </row>
    <row r="151" spans="1:24" s="73" customFormat="1" hidden="1" x14ac:dyDescent="0.25">
      <c r="A151" s="299"/>
      <c r="B151" s="245"/>
      <c r="C151" s="8"/>
      <c r="D151" s="8"/>
      <c r="E151" s="8"/>
      <c r="F151" s="244"/>
      <c r="G151" s="14">
        <v>612</v>
      </c>
      <c r="H151" s="19"/>
      <c r="I151" s="15"/>
      <c r="J151" s="19">
        <v>0</v>
      </c>
      <c r="K151" s="19">
        <v>0</v>
      </c>
      <c r="L151" s="15"/>
      <c r="M151" s="15"/>
      <c r="N151" s="118"/>
      <c r="O151" s="288"/>
      <c r="P151" s="292"/>
      <c r="V151" s="134"/>
      <c r="W151" s="134"/>
      <c r="X151" s="134"/>
    </row>
    <row r="152" spans="1:24" s="73" customFormat="1" hidden="1" x14ac:dyDescent="0.25">
      <c r="A152" s="299"/>
      <c r="B152" s="245"/>
      <c r="C152" s="8"/>
      <c r="D152" s="8"/>
      <c r="E152" s="8"/>
      <c r="F152" s="244"/>
      <c r="G152" s="14">
        <v>622</v>
      </c>
      <c r="H152" s="19"/>
      <c r="I152" s="15"/>
      <c r="J152" s="19">
        <v>0</v>
      </c>
      <c r="K152" s="19">
        <v>0</v>
      </c>
      <c r="L152" s="15"/>
      <c r="M152" s="15"/>
      <c r="N152" s="118"/>
      <c r="O152" s="288"/>
      <c r="P152" s="292"/>
      <c r="V152" s="134"/>
      <c r="W152" s="134"/>
      <c r="X152" s="134"/>
    </row>
    <row r="153" spans="1:24" s="73" customFormat="1" ht="25.5" hidden="1" x14ac:dyDescent="0.25">
      <c r="A153" s="299"/>
      <c r="B153" s="245" t="s">
        <v>29</v>
      </c>
      <c r="C153" s="17"/>
      <c r="D153" s="17"/>
      <c r="E153" s="47"/>
      <c r="F153" s="17"/>
      <c r="G153" s="17"/>
      <c r="H153" s="17"/>
      <c r="I153" s="17"/>
      <c r="J153" s="17"/>
      <c r="K153" s="17"/>
      <c r="L153" s="17"/>
      <c r="M153" s="17"/>
      <c r="N153" s="106"/>
      <c r="O153" s="288"/>
      <c r="P153" s="292"/>
      <c r="V153" s="134"/>
      <c r="W153" s="134"/>
      <c r="X153" s="134"/>
    </row>
    <row r="154" spans="1:24" s="73" customFormat="1" ht="25.5" hidden="1" x14ac:dyDescent="0.25">
      <c r="A154" s="299"/>
      <c r="B154" s="245" t="s">
        <v>30</v>
      </c>
      <c r="C154" s="17"/>
      <c r="D154" s="17"/>
      <c r="E154" s="47"/>
      <c r="F154" s="17"/>
      <c r="G154" s="17"/>
      <c r="H154" s="17"/>
      <c r="I154" s="17"/>
      <c r="J154" s="17"/>
      <c r="K154" s="17"/>
      <c r="L154" s="17"/>
      <c r="M154" s="17"/>
      <c r="N154" s="106"/>
      <c r="O154" s="288"/>
      <c r="P154" s="292"/>
      <c r="V154" s="134"/>
      <c r="W154" s="134"/>
      <c r="X154" s="134"/>
    </row>
    <row r="155" spans="1:24" s="73" customFormat="1" ht="25.5" hidden="1" x14ac:dyDescent="0.25">
      <c r="A155" s="297"/>
      <c r="B155" s="245" t="s">
        <v>31</v>
      </c>
      <c r="C155" s="17"/>
      <c r="D155" s="17"/>
      <c r="E155" s="47"/>
      <c r="F155" s="17"/>
      <c r="G155" s="17"/>
      <c r="H155" s="17"/>
      <c r="I155" s="17"/>
      <c r="J155" s="17"/>
      <c r="K155" s="17"/>
      <c r="L155" s="17"/>
      <c r="M155" s="17"/>
      <c r="N155" s="106"/>
      <c r="O155" s="288"/>
      <c r="P155" s="292"/>
      <c r="V155" s="134"/>
      <c r="W155" s="134"/>
      <c r="X155" s="134"/>
    </row>
    <row r="156" spans="1:24" s="73" customFormat="1" ht="38.25" hidden="1" customHeight="1" x14ac:dyDescent="0.25">
      <c r="A156" s="296" t="s">
        <v>82</v>
      </c>
      <c r="B156" s="245" t="s">
        <v>83</v>
      </c>
      <c r="C156" s="17"/>
      <c r="D156" s="17"/>
      <c r="E156" s="47"/>
      <c r="F156" s="17"/>
      <c r="G156" s="17"/>
      <c r="H156" s="17">
        <v>60</v>
      </c>
      <c r="I156" s="17"/>
      <c r="J156" s="17"/>
      <c r="K156" s="17"/>
      <c r="L156" s="17"/>
      <c r="M156" s="17">
        <v>60</v>
      </c>
      <c r="N156" s="106">
        <v>60</v>
      </c>
      <c r="O156" s="288" t="s">
        <v>77</v>
      </c>
      <c r="P156" s="293" t="s">
        <v>84</v>
      </c>
      <c r="V156" s="134"/>
      <c r="W156" s="134"/>
      <c r="X156" s="134"/>
    </row>
    <row r="157" spans="1:24" s="73" customFormat="1" ht="25.5" hidden="1" x14ac:dyDescent="0.25">
      <c r="A157" s="296"/>
      <c r="B157" s="245" t="s">
        <v>21</v>
      </c>
      <c r="C157" s="17"/>
      <c r="D157" s="17"/>
      <c r="E157" s="47"/>
      <c r="F157" s="17"/>
      <c r="G157" s="17"/>
      <c r="H157" s="17">
        <v>39.97</v>
      </c>
      <c r="I157" s="17"/>
      <c r="J157" s="17"/>
      <c r="K157" s="17"/>
      <c r="L157" s="17"/>
      <c r="M157" s="17">
        <v>39.97</v>
      </c>
      <c r="N157" s="106">
        <v>39.97</v>
      </c>
      <c r="O157" s="288"/>
      <c r="P157" s="291"/>
      <c r="V157" s="134"/>
      <c r="W157" s="134"/>
      <c r="X157" s="134"/>
    </row>
    <row r="158" spans="1:24" s="73" customFormat="1" ht="25.5" hidden="1" x14ac:dyDescent="0.25">
      <c r="A158" s="296"/>
      <c r="B158" s="245" t="s">
        <v>23</v>
      </c>
      <c r="C158" s="17"/>
      <c r="D158" s="17"/>
      <c r="E158" s="47"/>
      <c r="F158" s="17"/>
      <c r="G158" s="17"/>
      <c r="H158" s="19">
        <v>2398</v>
      </c>
      <c r="I158" s="17" t="s">
        <v>85</v>
      </c>
      <c r="J158" s="17" t="s">
        <v>86</v>
      </c>
      <c r="K158" s="17" t="s">
        <v>87</v>
      </c>
      <c r="L158" s="17" t="s">
        <v>88</v>
      </c>
      <c r="M158" s="19">
        <f>M159</f>
        <v>0</v>
      </c>
      <c r="N158" s="119">
        <f>N159</f>
        <v>0</v>
      </c>
      <c r="O158" s="288"/>
      <c r="P158" s="291"/>
      <c r="V158" s="134"/>
      <c r="W158" s="134"/>
      <c r="X158" s="134"/>
    </row>
    <row r="159" spans="1:24" s="73" customFormat="1" ht="25.5" hidden="1" x14ac:dyDescent="0.25">
      <c r="A159" s="296"/>
      <c r="B159" s="245" t="s">
        <v>24</v>
      </c>
      <c r="C159" s="244">
        <v>97</v>
      </c>
      <c r="D159" s="244"/>
      <c r="E159" s="8">
        <v>709</v>
      </c>
      <c r="F159" s="244" t="s">
        <v>89</v>
      </c>
      <c r="G159" s="14">
        <v>612622</v>
      </c>
      <c r="H159" s="19">
        <v>2398</v>
      </c>
      <c r="I159" s="17"/>
      <c r="J159" s="17"/>
      <c r="K159" s="17"/>
      <c r="L159" s="17"/>
      <c r="M159" s="19">
        <v>0</v>
      </c>
      <c r="N159" s="119">
        <v>0</v>
      </c>
      <c r="O159" s="288"/>
      <c r="P159" s="291"/>
      <c r="V159" s="134"/>
      <c r="W159" s="134"/>
      <c r="X159" s="134"/>
    </row>
    <row r="160" spans="1:24" s="73" customFormat="1" ht="25.5" hidden="1" x14ac:dyDescent="0.25">
      <c r="A160" s="296"/>
      <c r="B160" s="245" t="s">
        <v>29</v>
      </c>
      <c r="C160" s="17"/>
      <c r="D160" s="17"/>
      <c r="E160" s="47"/>
      <c r="F160" s="17"/>
      <c r="G160" s="17"/>
      <c r="H160" s="17"/>
      <c r="I160" s="17"/>
      <c r="J160" s="17"/>
      <c r="K160" s="17"/>
      <c r="L160" s="17"/>
      <c r="M160" s="17"/>
      <c r="N160" s="106"/>
      <c r="O160" s="288"/>
      <c r="P160" s="291"/>
      <c r="V160" s="134"/>
      <c r="W160" s="134"/>
      <c r="X160" s="134"/>
    </row>
    <row r="161" spans="1:24" s="73" customFormat="1" ht="25.5" hidden="1" x14ac:dyDescent="0.25">
      <c r="A161" s="296"/>
      <c r="B161" s="245" t="s">
        <v>30</v>
      </c>
      <c r="C161" s="17"/>
      <c r="D161" s="17"/>
      <c r="E161" s="47"/>
      <c r="F161" s="17"/>
      <c r="G161" s="17"/>
      <c r="H161" s="17"/>
      <c r="I161" s="17"/>
      <c r="J161" s="17"/>
      <c r="K161" s="17"/>
      <c r="L161" s="17"/>
      <c r="M161" s="17"/>
      <c r="N161" s="106"/>
      <c r="O161" s="288"/>
      <c r="P161" s="291"/>
      <c r="V161" s="134"/>
      <c r="W161" s="134"/>
      <c r="X161" s="134"/>
    </row>
    <row r="162" spans="1:24" s="73" customFormat="1" ht="25.5" hidden="1" x14ac:dyDescent="0.25">
      <c r="A162" s="296"/>
      <c r="B162" s="245" t="s">
        <v>31</v>
      </c>
      <c r="C162" s="17"/>
      <c r="D162" s="17"/>
      <c r="E162" s="47"/>
      <c r="F162" s="17"/>
      <c r="G162" s="17"/>
      <c r="H162" s="17"/>
      <c r="I162" s="17"/>
      <c r="J162" s="17"/>
      <c r="K162" s="17"/>
      <c r="L162" s="17"/>
      <c r="M162" s="17"/>
      <c r="N162" s="106"/>
      <c r="O162" s="288"/>
      <c r="P162" s="294"/>
      <c r="V162" s="134"/>
      <c r="W162" s="134"/>
      <c r="X162" s="134"/>
    </row>
    <row r="163" spans="1:24" s="73" customFormat="1" ht="25.5" hidden="1" customHeight="1" x14ac:dyDescent="0.25">
      <c r="A163" s="296" t="s">
        <v>90</v>
      </c>
      <c r="B163" s="245" t="s">
        <v>20</v>
      </c>
      <c r="C163" s="17"/>
      <c r="D163" s="17"/>
      <c r="E163" s="47"/>
      <c r="F163" s="17"/>
      <c r="G163" s="17"/>
      <c r="H163" s="17">
        <v>10</v>
      </c>
      <c r="I163" s="17"/>
      <c r="J163" s="17"/>
      <c r="K163" s="17"/>
      <c r="L163" s="17"/>
      <c r="M163" s="17">
        <v>10</v>
      </c>
      <c r="N163" s="106">
        <v>10</v>
      </c>
      <c r="O163" s="288" t="s">
        <v>91</v>
      </c>
      <c r="P163" s="292" t="s">
        <v>92</v>
      </c>
      <c r="V163" s="134"/>
      <c r="W163" s="134"/>
      <c r="X163" s="134"/>
    </row>
    <row r="164" spans="1:24" s="73" customFormat="1" ht="25.5" hidden="1" x14ac:dyDescent="0.25">
      <c r="A164" s="296"/>
      <c r="B164" s="245" t="s">
        <v>21</v>
      </c>
      <c r="C164" s="17"/>
      <c r="D164" s="17"/>
      <c r="E164" s="47"/>
      <c r="F164" s="17"/>
      <c r="G164" s="17"/>
      <c r="H164" s="19">
        <v>3600</v>
      </c>
      <c r="I164" s="17"/>
      <c r="J164" s="17"/>
      <c r="K164" s="17"/>
      <c r="L164" s="17"/>
      <c r="M164" s="19">
        <v>3600</v>
      </c>
      <c r="N164" s="119">
        <v>3600</v>
      </c>
      <c r="O164" s="288"/>
      <c r="P164" s="292"/>
      <c r="V164" s="134"/>
      <c r="W164" s="134"/>
      <c r="X164" s="134"/>
    </row>
    <row r="165" spans="1:24" s="73" customFormat="1" ht="25.5" hidden="1" x14ac:dyDescent="0.25">
      <c r="A165" s="296"/>
      <c r="B165" s="245" t="s">
        <v>23</v>
      </c>
      <c r="C165" s="17"/>
      <c r="D165" s="17"/>
      <c r="E165" s="47"/>
      <c r="F165" s="17"/>
      <c r="G165" s="17"/>
      <c r="H165" s="19">
        <v>3600</v>
      </c>
      <c r="I165" s="17" t="s">
        <v>85</v>
      </c>
      <c r="J165" s="17" t="s">
        <v>86</v>
      </c>
      <c r="K165" s="17" t="s">
        <v>87</v>
      </c>
      <c r="L165" s="17" t="s">
        <v>88</v>
      </c>
      <c r="M165" s="19">
        <f>M166</f>
        <v>0</v>
      </c>
      <c r="N165" s="119">
        <f>N166</f>
        <v>0</v>
      </c>
      <c r="O165" s="288"/>
      <c r="P165" s="292"/>
      <c r="V165" s="134"/>
      <c r="W165" s="134"/>
      <c r="X165" s="134"/>
    </row>
    <row r="166" spans="1:24" s="73" customFormat="1" ht="25.5" hidden="1" x14ac:dyDescent="0.25">
      <c r="A166" s="296"/>
      <c r="B166" s="245" t="s">
        <v>24</v>
      </c>
      <c r="C166" s="244">
        <v>97</v>
      </c>
      <c r="D166" s="244"/>
      <c r="E166" s="8">
        <v>709</v>
      </c>
      <c r="F166" s="244" t="s">
        <v>89</v>
      </c>
      <c r="G166" s="14">
        <v>612622</v>
      </c>
      <c r="H166" s="19">
        <v>3600</v>
      </c>
      <c r="I166" s="17"/>
      <c r="J166" s="17"/>
      <c r="K166" s="17"/>
      <c r="L166" s="17"/>
      <c r="M166" s="19">
        <v>0</v>
      </c>
      <c r="N166" s="119">
        <v>0</v>
      </c>
      <c r="O166" s="288"/>
      <c r="P166" s="292"/>
      <c r="V166" s="134"/>
      <c r="W166" s="134"/>
      <c r="X166" s="134"/>
    </row>
    <row r="167" spans="1:24" s="73" customFormat="1" ht="25.5" hidden="1" x14ac:dyDescent="0.25">
      <c r="A167" s="296"/>
      <c r="B167" s="245" t="s">
        <v>29</v>
      </c>
      <c r="C167" s="17"/>
      <c r="D167" s="17"/>
      <c r="E167" s="47"/>
      <c r="F167" s="17"/>
      <c r="G167" s="17"/>
      <c r="H167" s="17"/>
      <c r="I167" s="17"/>
      <c r="J167" s="17"/>
      <c r="K167" s="17"/>
      <c r="L167" s="17"/>
      <c r="M167" s="17"/>
      <c r="N167" s="106"/>
      <c r="O167" s="288"/>
      <c r="P167" s="292"/>
      <c r="V167" s="134"/>
      <c r="W167" s="134"/>
      <c r="X167" s="134"/>
    </row>
    <row r="168" spans="1:24" s="73" customFormat="1" ht="25.5" hidden="1" x14ac:dyDescent="0.25">
      <c r="A168" s="296"/>
      <c r="B168" s="245" t="s">
        <v>30</v>
      </c>
      <c r="C168" s="17"/>
      <c r="D168" s="17"/>
      <c r="E168" s="47"/>
      <c r="F168" s="17"/>
      <c r="G168" s="17"/>
      <c r="H168" s="17"/>
      <c r="I168" s="17"/>
      <c r="J168" s="17"/>
      <c r="K168" s="17"/>
      <c r="L168" s="17"/>
      <c r="M168" s="17"/>
      <c r="N168" s="106"/>
      <c r="O168" s="288"/>
      <c r="P168" s="292"/>
      <c r="V168" s="134"/>
      <c r="W168" s="134"/>
      <c r="X168" s="134"/>
    </row>
    <row r="169" spans="1:24" s="73" customFormat="1" ht="25.5" hidden="1" x14ac:dyDescent="0.25">
      <c r="A169" s="296"/>
      <c r="B169" s="245" t="s">
        <v>31</v>
      </c>
      <c r="C169" s="17"/>
      <c r="D169" s="17"/>
      <c r="E169" s="47"/>
      <c r="F169" s="17"/>
      <c r="G169" s="17"/>
      <c r="H169" s="17"/>
      <c r="I169" s="17"/>
      <c r="J169" s="17"/>
      <c r="K169" s="17"/>
      <c r="L169" s="17"/>
      <c r="M169" s="17"/>
      <c r="N169" s="106"/>
      <c r="O169" s="288"/>
      <c r="P169" s="292"/>
      <c r="V169" s="134"/>
      <c r="W169" s="134"/>
      <c r="X169" s="134"/>
    </row>
    <row r="170" spans="1:24" s="73" customFormat="1" ht="38.25" hidden="1" customHeight="1" x14ac:dyDescent="0.25">
      <c r="A170" s="296" t="s">
        <v>93</v>
      </c>
      <c r="B170" s="245" t="s">
        <v>94</v>
      </c>
      <c r="C170" s="17"/>
      <c r="D170" s="17"/>
      <c r="E170" s="47"/>
      <c r="F170" s="17"/>
      <c r="G170" s="17"/>
      <c r="H170" s="17">
        <v>3</v>
      </c>
      <c r="I170" s="17"/>
      <c r="J170" s="17"/>
      <c r="K170" s="17"/>
      <c r="L170" s="17"/>
      <c r="M170" s="17">
        <v>3</v>
      </c>
      <c r="N170" s="106">
        <v>3</v>
      </c>
      <c r="O170" s="288" t="s">
        <v>91</v>
      </c>
      <c r="P170" s="292" t="s">
        <v>95</v>
      </c>
      <c r="V170" s="134"/>
      <c r="W170" s="134"/>
      <c r="X170" s="134"/>
    </row>
    <row r="171" spans="1:24" s="73" customFormat="1" ht="25.5" hidden="1" x14ac:dyDescent="0.25">
      <c r="A171" s="296"/>
      <c r="B171" s="245" t="s">
        <v>21</v>
      </c>
      <c r="C171" s="17"/>
      <c r="D171" s="17"/>
      <c r="E171" s="47"/>
      <c r="F171" s="17"/>
      <c r="G171" s="17"/>
      <c r="H171" s="17">
        <v>30</v>
      </c>
      <c r="I171" s="17"/>
      <c r="J171" s="17"/>
      <c r="K171" s="17"/>
      <c r="L171" s="17"/>
      <c r="M171" s="17">
        <v>30</v>
      </c>
      <c r="N171" s="106">
        <v>30</v>
      </c>
      <c r="O171" s="288"/>
      <c r="P171" s="292"/>
      <c r="V171" s="134"/>
      <c r="W171" s="134"/>
      <c r="X171" s="134"/>
    </row>
    <row r="172" spans="1:24" s="73" customFormat="1" ht="25.5" hidden="1" x14ac:dyDescent="0.25">
      <c r="A172" s="296"/>
      <c r="B172" s="245" t="s">
        <v>23</v>
      </c>
      <c r="C172" s="17"/>
      <c r="D172" s="17"/>
      <c r="E172" s="47"/>
      <c r="F172" s="17"/>
      <c r="G172" s="17"/>
      <c r="H172" s="17">
        <v>90</v>
      </c>
      <c r="I172" s="17" t="s">
        <v>85</v>
      </c>
      <c r="J172" s="17" t="s">
        <v>86</v>
      </c>
      <c r="K172" s="17" t="s">
        <v>87</v>
      </c>
      <c r="L172" s="17" t="s">
        <v>88</v>
      </c>
      <c r="M172" s="17">
        <f>M173</f>
        <v>0</v>
      </c>
      <c r="N172" s="17">
        <f>N173</f>
        <v>0</v>
      </c>
      <c r="O172" s="288"/>
      <c r="P172" s="292"/>
      <c r="V172" s="134"/>
      <c r="W172" s="134"/>
      <c r="X172" s="134"/>
    </row>
    <row r="173" spans="1:24" s="73" customFormat="1" ht="25.5" hidden="1" x14ac:dyDescent="0.25">
      <c r="A173" s="296"/>
      <c r="B173" s="245" t="s">
        <v>24</v>
      </c>
      <c r="C173" s="244">
        <v>97</v>
      </c>
      <c r="D173" s="244"/>
      <c r="E173" s="8">
        <v>709</v>
      </c>
      <c r="F173" s="244" t="s">
        <v>89</v>
      </c>
      <c r="G173" s="14">
        <v>612622</v>
      </c>
      <c r="H173" s="17">
        <v>90</v>
      </c>
      <c r="I173" s="17"/>
      <c r="J173" s="17"/>
      <c r="K173" s="17"/>
      <c r="L173" s="17"/>
      <c r="M173" s="17">
        <v>0</v>
      </c>
      <c r="N173" s="106">
        <v>0</v>
      </c>
      <c r="O173" s="288"/>
      <c r="P173" s="292"/>
      <c r="V173" s="134"/>
      <c r="W173" s="134"/>
      <c r="X173" s="134"/>
    </row>
    <row r="174" spans="1:24" s="73" customFormat="1" ht="25.5" hidden="1" x14ac:dyDescent="0.25">
      <c r="A174" s="296"/>
      <c r="B174" s="245" t="s">
        <v>29</v>
      </c>
      <c r="C174" s="17"/>
      <c r="D174" s="17"/>
      <c r="E174" s="47"/>
      <c r="F174" s="17"/>
      <c r="G174" s="17"/>
      <c r="H174" s="17"/>
      <c r="I174" s="17"/>
      <c r="J174" s="17"/>
      <c r="K174" s="17"/>
      <c r="L174" s="17"/>
      <c r="M174" s="17"/>
      <c r="N174" s="106"/>
      <c r="O174" s="288"/>
      <c r="P174" s="292"/>
      <c r="V174" s="134"/>
      <c r="W174" s="134"/>
      <c r="X174" s="134"/>
    </row>
    <row r="175" spans="1:24" s="73" customFormat="1" ht="25.5" hidden="1" x14ac:dyDescent="0.25">
      <c r="A175" s="296"/>
      <c r="B175" s="245" t="s">
        <v>30</v>
      </c>
      <c r="C175" s="17"/>
      <c r="D175" s="17"/>
      <c r="E175" s="47"/>
      <c r="F175" s="17"/>
      <c r="G175" s="17"/>
      <c r="H175" s="17"/>
      <c r="I175" s="17"/>
      <c r="J175" s="17"/>
      <c r="K175" s="17"/>
      <c r="L175" s="17"/>
      <c r="M175" s="17"/>
      <c r="N175" s="106"/>
      <c r="O175" s="288"/>
      <c r="P175" s="292"/>
      <c r="V175" s="134"/>
      <c r="W175" s="134"/>
      <c r="X175" s="134"/>
    </row>
    <row r="176" spans="1:24" s="73" customFormat="1" ht="25.5" hidden="1" x14ac:dyDescent="0.25">
      <c r="A176" s="298"/>
      <c r="B176" s="246" t="s">
        <v>31</v>
      </c>
      <c r="C176" s="107"/>
      <c r="D176" s="107"/>
      <c r="E176" s="114"/>
      <c r="F176" s="107"/>
      <c r="G176" s="107"/>
      <c r="H176" s="107"/>
      <c r="I176" s="107"/>
      <c r="J176" s="107"/>
      <c r="K176" s="107"/>
      <c r="L176" s="107"/>
      <c r="M176" s="107"/>
      <c r="N176" s="108"/>
      <c r="O176" s="290"/>
      <c r="P176" s="293"/>
      <c r="V176" s="134"/>
      <c r="W176" s="134"/>
      <c r="X176" s="134"/>
    </row>
    <row r="177" spans="1:16" ht="25.5" customHeight="1" x14ac:dyDescent="0.25">
      <c r="A177" s="293" t="s">
        <v>416</v>
      </c>
      <c r="B177" s="245" t="s">
        <v>33</v>
      </c>
      <c r="C177" s="17"/>
      <c r="D177" s="17"/>
      <c r="E177" s="47"/>
      <c r="F177" s="17"/>
      <c r="G177" s="17"/>
      <c r="H177" s="20">
        <f>H185+H193+H201</f>
        <v>941</v>
      </c>
      <c r="I177" s="20"/>
      <c r="J177" s="20"/>
      <c r="K177" s="20"/>
      <c r="L177" s="20">
        <v>941</v>
      </c>
      <c r="M177" s="20">
        <f t="shared" ref="M177:N177" si="30">M185+M193+M201</f>
        <v>941</v>
      </c>
      <c r="N177" s="20">
        <f t="shared" si="30"/>
        <v>941</v>
      </c>
      <c r="O177" s="290" t="s">
        <v>405</v>
      </c>
      <c r="P177" s="293" t="s">
        <v>422</v>
      </c>
    </row>
    <row r="178" spans="1:16" ht="25.5" x14ac:dyDescent="0.25">
      <c r="A178" s="291"/>
      <c r="B178" s="245" t="s">
        <v>21</v>
      </c>
      <c r="C178" s="17"/>
      <c r="D178" s="17"/>
      <c r="E178" s="47"/>
      <c r="F178" s="17"/>
      <c r="G178" s="17"/>
      <c r="H178" s="60">
        <f>H179/H177</f>
        <v>3.7725823591923486</v>
      </c>
      <c r="I178" s="60" t="s">
        <v>22</v>
      </c>
      <c r="J178" s="60" t="s">
        <v>22</v>
      </c>
      <c r="K178" s="60" t="s">
        <v>22</v>
      </c>
      <c r="L178" s="60" t="s">
        <v>22</v>
      </c>
      <c r="M178" s="60">
        <f>M179/M177</f>
        <v>3.7725823591923486</v>
      </c>
      <c r="N178" s="60">
        <f>N179/N177</f>
        <v>3.7725823591923486</v>
      </c>
      <c r="O178" s="295"/>
      <c r="P178" s="291"/>
    </row>
    <row r="179" spans="1:16" ht="38.25" x14ac:dyDescent="0.25">
      <c r="A179" s="291"/>
      <c r="B179" s="245" t="s">
        <v>222</v>
      </c>
      <c r="C179" s="17"/>
      <c r="D179" s="17"/>
      <c r="E179" s="47"/>
      <c r="F179" s="17"/>
      <c r="G179" s="17"/>
      <c r="H179" s="24">
        <f t="shared" ref="H179:N179" si="31">H180+H181+H182+H183</f>
        <v>3550</v>
      </c>
      <c r="I179" s="24">
        <f t="shared" si="31"/>
        <v>50</v>
      </c>
      <c r="J179" s="24">
        <f t="shared" si="31"/>
        <v>1350</v>
      </c>
      <c r="K179" s="24">
        <f t="shared" si="31"/>
        <v>1650</v>
      </c>
      <c r="L179" s="24">
        <f t="shared" si="31"/>
        <v>500</v>
      </c>
      <c r="M179" s="24">
        <f t="shared" si="31"/>
        <v>3550</v>
      </c>
      <c r="N179" s="24">
        <f t="shared" si="31"/>
        <v>3550</v>
      </c>
      <c r="O179" s="295"/>
      <c r="P179" s="291"/>
    </row>
    <row r="180" spans="1:16" ht="25.5" x14ac:dyDescent="0.25">
      <c r="A180" s="291"/>
      <c r="B180" s="245" t="s">
        <v>24</v>
      </c>
      <c r="C180" s="8" t="s">
        <v>25</v>
      </c>
      <c r="D180" s="8" t="s">
        <v>26</v>
      </c>
      <c r="E180" s="8" t="s">
        <v>48</v>
      </c>
      <c r="F180" s="244" t="s">
        <v>406</v>
      </c>
      <c r="G180" s="8" t="s">
        <v>97</v>
      </c>
      <c r="H180" s="24">
        <f>H188+H196+H204</f>
        <v>550</v>
      </c>
      <c r="I180" s="24">
        <f>I188+I196+I204</f>
        <v>50</v>
      </c>
      <c r="J180" s="24">
        <f t="shared" ref="J180:K180" si="32">J188+J196+J204</f>
        <v>0</v>
      </c>
      <c r="K180" s="24">
        <f t="shared" si="32"/>
        <v>0</v>
      </c>
      <c r="L180" s="24">
        <f>L188+L196+L204</f>
        <v>500</v>
      </c>
      <c r="M180" s="24">
        <f>M188+M196+M204</f>
        <v>550</v>
      </c>
      <c r="N180" s="24">
        <f>N188+N196+N204</f>
        <v>550</v>
      </c>
      <c r="O180" s="295"/>
      <c r="P180" s="291"/>
    </row>
    <row r="181" spans="1:16" ht="30.75" customHeight="1" x14ac:dyDescent="0.25">
      <c r="A181" s="291"/>
      <c r="B181" s="245" t="s">
        <v>29</v>
      </c>
      <c r="C181" s="17"/>
      <c r="D181" s="17"/>
      <c r="E181" s="47"/>
      <c r="F181" s="17"/>
      <c r="G181" s="17"/>
      <c r="H181" s="19"/>
      <c r="I181" s="19"/>
      <c r="J181" s="19"/>
      <c r="K181" s="19"/>
      <c r="L181" s="19"/>
      <c r="M181" s="19"/>
      <c r="N181" s="19"/>
      <c r="O181" s="295"/>
      <c r="P181" s="291"/>
    </row>
    <row r="182" spans="1:16" ht="25.5" x14ac:dyDescent="0.25">
      <c r="A182" s="291"/>
      <c r="B182" s="245" t="s">
        <v>30</v>
      </c>
      <c r="C182" s="26" t="s">
        <v>22</v>
      </c>
      <c r="D182" s="26" t="s">
        <v>22</v>
      </c>
      <c r="E182" s="26" t="s">
        <v>22</v>
      </c>
      <c r="F182" s="26" t="s">
        <v>22</v>
      </c>
      <c r="G182" s="17"/>
      <c r="H182" s="17"/>
      <c r="I182" s="17"/>
      <c r="J182" s="17"/>
      <c r="K182" s="17"/>
      <c r="L182" s="17"/>
      <c r="M182" s="17"/>
      <c r="N182" s="17"/>
      <c r="O182" s="295"/>
      <c r="P182" s="291"/>
    </row>
    <row r="183" spans="1:16" ht="25.5" x14ac:dyDescent="0.25">
      <c r="A183" s="291"/>
      <c r="B183" s="245" t="s">
        <v>31</v>
      </c>
      <c r="C183" s="26" t="s">
        <v>22</v>
      </c>
      <c r="D183" s="26" t="s">
        <v>22</v>
      </c>
      <c r="E183" s="26" t="s">
        <v>22</v>
      </c>
      <c r="F183" s="26" t="s">
        <v>22</v>
      </c>
      <c r="G183" s="17"/>
      <c r="H183" s="57">
        <f>I183+J183+K183+L183</f>
        <v>3000</v>
      </c>
      <c r="I183" s="57">
        <f>I191</f>
        <v>0</v>
      </c>
      <c r="J183" s="57">
        <f t="shared" ref="J183:N183" si="33">J191</f>
        <v>1350</v>
      </c>
      <c r="K183" s="57">
        <f t="shared" si="33"/>
        <v>1650</v>
      </c>
      <c r="L183" s="57">
        <f t="shared" si="33"/>
        <v>0</v>
      </c>
      <c r="M183" s="57">
        <f>M191</f>
        <v>3000</v>
      </c>
      <c r="N183" s="57">
        <f t="shared" si="33"/>
        <v>3000</v>
      </c>
      <c r="O183" s="295"/>
      <c r="P183" s="291"/>
    </row>
    <row r="184" spans="1:16" ht="25.5" x14ac:dyDescent="0.25">
      <c r="A184" s="294"/>
      <c r="B184" s="245" t="s">
        <v>213</v>
      </c>
      <c r="C184" s="17"/>
      <c r="D184" s="17"/>
      <c r="E184" s="47"/>
      <c r="F184" s="17"/>
      <c r="G184" s="17"/>
      <c r="H184" s="57"/>
      <c r="I184" s="57"/>
      <c r="J184" s="57"/>
      <c r="K184" s="57"/>
      <c r="L184" s="57"/>
      <c r="M184" s="57"/>
      <c r="N184" s="57"/>
      <c r="O184" s="289"/>
      <c r="P184" s="294"/>
    </row>
    <row r="185" spans="1:16" ht="25.5" customHeight="1" x14ac:dyDescent="0.25">
      <c r="A185" s="293" t="s">
        <v>417</v>
      </c>
      <c r="B185" s="245" t="s">
        <v>33</v>
      </c>
      <c r="C185" s="17"/>
      <c r="D185" s="17"/>
      <c r="E185" s="47"/>
      <c r="F185" s="17"/>
      <c r="G185" s="17"/>
      <c r="H185" s="17">
        <v>935</v>
      </c>
      <c r="I185" s="17"/>
      <c r="J185" s="17"/>
      <c r="K185" s="17"/>
      <c r="L185" s="20">
        <v>935</v>
      </c>
      <c r="M185" s="17">
        <v>935</v>
      </c>
      <c r="N185" s="17">
        <v>935</v>
      </c>
      <c r="O185" s="290" t="s">
        <v>405</v>
      </c>
      <c r="P185" s="293" t="s">
        <v>423</v>
      </c>
    </row>
    <row r="186" spans="1:16" ht="25.5" x14ac:dyDescent="0.25">
      <c r="A186" s="291"/>
      <c r="B186" s="245" t="s">
        <v>21</v>
      </c>
      <c r="C186" s="17"/>
      <c r="D186" s="17"/>
      <c r="E186" s="47"/>
      <c r="F186" s="17"/>
      <c r="G186" s="17"/>
      <c r="H186" s="57">
        <f>H187/H185</f>
        <v>3.2085561497326203</v>
      </c>
      <c r="I186" s="20" t="s">
        <v>22</v>
      </c>
      <c r="J186" s="20" t="s">
        <v>22</v>
      </c>
      <c r="K186" s="20" t="s">
        <v>22</v>
      </c>
      <c r="L186" s="20" t="s">
        <v>22</v>
      </c>
      <c r="M186" s="57">
        <f>M187/M185</f>
        <v>3.2085561497326203</v>
      </c>
      <c r="N186" s="57">
        <f>N187/N185</f>
        <v>3.2085561497326203</v>
      </c>
      <c r="O186" s="295"/>
      <c r="P186" s="291"/>
    </row>
    <row r="187" spans="1:16" ht="38.25" x14ac:dyDescent="0.25">
      <c r="A187" s="291"/>
      <c r="B187" s="245" t="s">
        <v>222</v>
      </c>
      <c r="C187" s="17"/>
      <c r="D187" s="17"/>
      <c r="E187" s="47"/>
      <c r="F187" s="17"/>
      <c r="G187" s="17"/>
      <c r="H187" s="57">
        <f>H188+H189+H190+H191</f>
        <v>3000</v>
      </c>
      <c r="I187" s="57">
        <f t="shared" ref="I187:K187" si="34">I188+I189+I190+I191</f>
        <v>0</v>
      </c>
      <c r="J187" s="57">
        <f t="shared" si="34"/>
        <v>1350</v>
      </c>
      <c r="K187" s="57">
        <f t="shared" si="34"/>
        <v>1650</v>
      </c>
      <c r="L187" s="57">
        <f>L188+L189+L190+L191</f>
        <v>0</v>
      </c>
      <c r="M187" s="57">
        <f>M188+M189+M190+M191</f>
        <v>3000</v>
      </c>
      <c r="N187" s="57">
        <f>N188+N189+N190+N191</f>
        <v>3000</v>
      </c>
      <c r="O187" s="295"/>
      <c r="P187" s="291"/>
    </row>
    <row r="188" spans="1:16" ht="25.5" x14ac:dyDescent="0.25">
      <c r="A188" s="291"/>
      <c r="B188" s="245" t="s">
        <v>24</v>
      </c>
      <c r="C188" s="8" t="s">
        <v>25</v>
      </c>
      <c r="D188" s="8" t="s">
        <v>26</v>
      </c>
      <c r="E188" s="8" t="s">
        <v>48</v>
      </c>
      <c r="F188" s="244" t="s">
        <v>406</v>
      </c>
      <c r="G188" s="14">
        <v>612</v>
      </c>
      <c r="H188" s="57">
        <f>I188+J188+K188+L188</f>
        <v>0</v>
      </c>
      <c r="I188" s="57">
        <v>0</v>
      </c>
      <c r="J188" s="57">
        <v>0</v>
      </c>
      <c r="K188" s="57">
        <v>0</v>
      </c>
      <c r="L188" s="57">
        <v>0</v>
      </c>
      <c r="M188" s="57">
        <v>0</v>
      </c>
      <c r="N188" s="57">
        <v>0</v>
      </c>
      <c r="O188" s="295"/>
      <c r="P188" s="291"/>
    </row>
    <row r="189" spans="1:16" ht="25.5" x14ac:dyDescent="0.25">
      <c r="A189" s="291"/>
      <c r="B189" s="245" t="s">
        <v>29</v>
      </c>
      <c r="C189" s="17"/>
      <c r="D189" s="17"/>
      <c r="E189" s="47"/>
      <c r="F189" s="17"/>
      <c r="G189" s="17"/>
      <c r="H189" s="57"/>
      <c r="I189" s="57"/>
      <c r="J189" s="57"/>
      <c r="K189" s="57"/>
      <c r="L189" s="57"/>
      <c r="M189" s="57"/>
      <c r="N189" s="57"/>
      <c r="O189" s="295"/>
      <c r="P189" s="291"/>
    </row>
    <row r="190" spans="1:16" ht="25.5" x14ac:dyDescent="0.25">
      <c r="A190" s="291"/>
      <c r="B190" s="245" t="s">
        <v>30</v>
      </c>
      <c r="C190" s="26" t="s">
        <v>22</v>
      </c>
      <c r="D190" s="26" t="s">
        <v>22</v>
      </c>
      <c r="E190" s="26" t="s">
        <v>22</v>
      </c>
      <c r="F190" s="26" t="s">
        <v>22</v>
      </c>
      <c r="G190" s="17"/>
      <c r="H190" s="57"/>
      <c r="I190" s="57"/>
      <c r="J190" s="57"/>
      <c r="K190" s="57"/>
      <c r="L190" s="57"/>
      <c r="M190" s="57"/>
      <c r="N190" s="57"/>
      <c r="O190" s="295"/>
      <c r="P190" s="291"/>
    </row>
    <row r="191" spans="1:16" ht="25.5" x14ac:dyDescent="0.25">
      <c r="A191" s="291"/>
      <c r="B191" s="245" t="s">
        <v>31</v>
      </c>
      <c r="C191" s="26" t="s">
        <v>22</v>
      </c>
      <c r="D191" s="26" t="s">
        <v>22</v>
      </c>
      <c r="E191" s="26" t="s">
        <v>22</v>
      </c>
      <c r="F191" s="26" t="s">
        <v>22</v>
      </c>
      <c r="G191" s="26"/>
      <c r="H191" s="57">
        <f>I191+J191+K191+L191</f>
        <v>3000</v>
      </c>
      <c r="I191" s="57">
        <v>0</v>
      </c>
      <c r="J191" s="57">
        <v>1350</v>
      </c>
      <c r="K191" s="57">
        <v>1650</v>
      </c>
      <c r="L191" s="57">
        <v>0</v>
      </c>
      <c r="M191" s="57">
        <v>3000</v>
      </c>
      <c r="N191" s="57">
        <v>3000</v>
      </c>
      <c r="O191" s="295"/>
      <c r="P191" s="291"/>
    </row>
    <row r="192" spans="1:16" ht="25.5" x14ac:dyDescent="0.25">
      <c r="A192" s="294"/>
      <c r="B192" s="245" t="s">
        <v>213</v>
      </c>
      <c r="C192" s="26"/>
      <c r="D192" s="26"/>
      <c r="E192" s="26"/>
      <c r="F192" s="26"/>
      <c r="G192" s="26"/>
      <c r="H192" s="57"/>
      <c r="I192" s="57"/>
      <c r="J192" s="57"/>
      <c r="K192" s="57"/>
      <c r="L192" s="57"/>
      <c r="M192" s="57"/>
      <c r="N192" s="57"/>
      <c r="O192" s="289"/>
      <c r="P192" s="294"/>
    </row>
    <row r="193" spans="1:16" ht="25.5" customHeight="1" x14ac:dyDescent="0.25">
      <c r="A193" s="293" t="s">
        <v>98</v>
      </c>
      <c r="B193" s="245" t="s">
        <v>33</v>
      </c>
      <c r="C193" s="17"/>
      <c r="D193" s="17"/>
      <c r="E193" s="47"/>
      <c r="F193" s="17"/>
      <c r="G193" s="17"/>
      <c r="H193" s="17">
        <v>5</v>
      </c>
      <c r="I193" s="17"/>
      <c r="J193" s="17"/>
      <c r="K193" s="17"/>
      <c r="L193" s="17">
        <v>5</v>
      </c>
      <c r="M193" s="17">
        <v>5</v>
      </c>
      <c r="N193" s="17">
        <v>5</v>
      </c>
      <c r="O193" s="290" t="s">
        <v>129</v>
      </c>
      <c r="P193" s="293" t="s">
        <v>99</v>
      </c>
    </row>
    <row r="194" spans="1:16" ht="25.5" x14ac:dyDescent="0.25">
      <c r="A194" s="291"/>
      <c r="B194" s="245" t="s">
        <v>21</v>
      </c>
      <c r="C194" s="17"/>
      <c r="D194" s="17"/>
      <c r="E194" s="47"/>
      <c r="F194" s="17"/>
      <c r="G194" s="17"/>
      <c r="H194" s="19">
        <v>100</v>
      </c>
      <c r="I194" s="20" t="s">
        <v>22</v>
      </c>
      <c r="J194" s="20" t="s">
        <v>22</v>
      </c>
      <c r="K194" s="20" t="s">
        <v>22</v>
      </c>
      <c r="L194" s="20" t="s">
        <v>22</v>
      </c>
      <c r="M194" s="19">
        <f>M195/M193</f>
        <v>100</v>
      </c>
      <c r="N194" s="19">
        <f>N195/N193</f>
        <v>100</v>
      </c>
      <c r="O194" s="295"/>
      <c r="P194" s="291"/>
    </row>
    <row r="195" spans="1:16" ht="38.25" x14ac:dyDescent="0.25">
      <c r="A195" s="291"/>
      <c r="B195" s="245" t="s">
        <v>222</v>
      </c>
      <c r="C195" s="17"/>
      <c r="D195" s="17"/>
      <c r="E195" s="47"/>
      <c r="F195" s="17"/>
      <c r="G195" s="17"/>
      <c r="H195" s="19">
        <f>H196</f>
        <v>500</v>
      </c>
      <c r="I195" s="19">
        <f t="shared" ref="I195:K195" si="35">I196</f>
        <v>0</v>
      </c>
      <c r="J195" s="19">
        <f t="shared" si="35"/>
        <v>0</v>
      </c>
      <c r="K195" s="19">
        <f t="shared" si="35"/>
        <v>0</v>
      </c>
      <c r="L195" s="19">
        <f>L196</f>
        <v>500</v>
      </c>
      <c r="M195" s="19">
        <f>M196</f>
        <v>500</v>
      </c>
      <c r="N195" s="19">
        <f>N196</f>
        <v>500</v>
      </c>
      <c r="O195" s="295"/>
      <c r="P195" s="291"/>
    </row>
    <row r="196" spans="1:16" ht="25.5" x14ac:dyDescent="0.25">
      <c r="A196" s="291"/>
      <c r="B196" s="245" t="s">
        <v>24</v>
      </c>
      <c r="C196" s="8" t="s">
        <v>25</v>
      </c>
      <c r="D196" s="8" t="s">
        <v>26</v>
      </c>
      <c r="E196" s="8" t="s">
        <v>48</v>
      </c>
      <c r="F196" s="244" t="s">
        <v>406</v>
      </c>
      <c r="G196" s="244">
        <v>350</v>
      </c>
      <c r="H196" s="19">
        <v>500</v>
      </c>
      <c r="I196" s="57">
        <v>0</v>
      </c>
      <c r="J196" s="57">
        <v>0</v>
      </c>
      <c r="K196" s="57">
        <v>0</v>
      </c>
      <c r="L196" s="19">
        <v>500</v>
      </c>
      <c r="M196" s="19">
        <v>500</v>
      </c>
      <c r="N196" s="19">
        <v>500</v>
      </c>
      <c r="O196" s="295"/>
      <c r="P196" s="291"/>
    </row>
    <row r="197" spans="1:16" ht="25.5" x14ac:dyDescent="0.25">
      <c r="A197" s="291"/>
      <c r="B197" s="245" t="s">
        <v>29</v>
      </c>
      <c r="C197" s="17"/>
      <c r="D197" s="17"/>
      <c r="E197" s="47"/>
      <c r="F197" s="17"/>
      <c r="G197" s="17"/>
      <c r="H197" s="17"/>
      <c r="I197" s="17"/>
      <c r="J197" s="17"/>
      <c r="K197" s="17"/>
      <c r="L197" s="17"/>
      <c r="M197" s="17"/>
      <c r="N197" s="17"/>
      <c r="O197" s="295"/>
      <c r="P197" s="291"/>
    </row>
    <row r="198" spans="1:16" ht="25.5" x14ac:dyDescent="0.25">
      <c r="A198" s="291"/>
      <c r="B198" s="245" t="s">
        <v>30</v>
      </c>
      <c r="C198" s="26" t="s">
        <v>22</v>
      </c>
      <c r="D198" s="26" t="s">
        <v>22</v>
      </c>
      <c r="E198" s="26" t="s">
        <v>22</v>
      </c>
      <c r="F198" s="26" t="s">
        <v>22</v>
      </c>
      <c r="G198" s="17"/>
      <c r="H198" s="17"/>
      <c r="I198" s="17"/>
      <c r="J198" s="17"/>
      <c r="K198" s="17"/>
      <c r="L198" s="17"/>
      <c r="M198" s="17"/>
      <c r="N198" s="17"/>
      <c r="O198" s="295"/>
      <c r="P198" s="291"/>
    </row>
    <row r="199" spans="1:16" ht="25.5" x14ac:dyDescent="0.25">
      <c r="A199" s="291"/>
      <c r="B199" s="245" t="s">
        <v>31</v>
      </c>
      <c r="C199" s="26" t="s">
        <v>22</v>
      </c>
      <c r="D199" s="26" t="s">
        <v>22</v>
      </c>
      <c r="E199" s="26" t="s">
        <v>22</v>
      </c>
      <c r="F199" s="26" t="s">
        <v>22</v>
      </c>
      <c r="G199" s="17"/>
      <c r="H199" s="17"/>
      <c r="I199" s="17"/>
      <c r="J199" s="17"/>
      <c r="K199" s="17"/>
      <c r="L199" s="17"/>
      <c r="M199" s="17"/>
      <c r="N199" s="17"/>
      <c r="O199" s="295"/>
      <c r="P199" s="291"/>
    </row>
    <row r="200" spans="1:16" ht="25.5" x14ac:dyDescent="0.25">
      <c r="A200" s="294"/>
      <c r="B200" s="245" t="s">
        <v>213</v>
      </c>
      <c r="C200" s="17"/>
      <c r="D200" s="17"/>
      <c r="E200" s="47"/>
      <c r="F200" s="17"/>
      <c r="G200" s="17"/>
      <c r="H200" s="17"/>
      <c r="I200" s="17"/>
      <c r="J200" s="17"/>
      <c r="K200" s="17"/>
      <c r="L200" s="17"/>
      <c r="M200" s="17"/>
      <c r="N200" s="17"/>
      <c r="O200" s="289"/>
      <c r="P200" s="294"/>
    </row>
    <row r="201" spans="1:16" ht="25.5" customHeight="1" x14ac:dyDescent="0.25">
      <c r="A201" s="293" t="s">
        <v>100</v>
      </c>
      <c r="B201" s="245" t="s">
        <v>33</v>
      </c>
      <c r="C201" s="17"/>
      <c r="D201" s="17"/>
      <c r="E201" s="47"/>
      <c r="F201" s="17"/>
      <c r="G201" s="17"/>
      <c r="H201" s="17">
        <v>1</v>
      </c>
      <c r="I201" s="17">
        <v>1</v>
      </c>
      <c r="J201" s="17"/>
      <c r="K201" s="17"/>
      <c r="L201" s="17"/>
      <c r="M201" s="17">
        <v>1</v>
      </c>
      <c r="N201" s="17">
        <v>1</v>
      </c>
      <c r="O201" s="290" t="s">
        <v>129</v>
      </c>
      <c r="P201" s="293" t="s">
        <v>101</v>
      </c>
    </row>
    <row r="202" spans="1:16" ht="25.5" x14ac:dyDescent="0.25">
      <c r="A202" s="291"/>
      <c r="B202" s="245" t="s">
        <v>21</v>
      </c>
      <c r="C202" s="17"/>
      <c r="D202" s="17"/>
      <c r="E202" s="47"/>
      <c r="F202" s="17"/>
      <c r="G202" s="17"/>
      <c r="H202" s="57">
        <f>H203/H201</f>
        <v>50</v>
      </c>
      <c r="I202" s="61" t="s">
        <v>22</v>
      </c>
      <c r="J202" s="61" t="s">
        <v>22</v>
      </c>
      <c r="K202" s="61" t="s">
        <v>22</v>
      </c>
      <c r="L202" s="61" t="s">
        <v>22</v>
      </c>
      <c r="M202" s="57">
        <f>M203/M201</f>
        <v>50</v>
      </c>
      <c r="N202" s="57">
        <f>N203/N201</f>
        <v>50</v>
      </c>
      <c r="O202" s="295"/>
      <c r="P202" s="291"/>
    </row>
    <row r="203" spans="1:16" ht="38.25" x14ac:dyDescent="0.25">
      <c r="A203" s="291"/>
      <c r="B203" s="245" t="s">
        <v>222</v>
      </c>
      <c r="C203" s="17"/>
      <c r="D203" s="17"/>
      <c r="E203" s="47"/>
      <c r="F203" s="17"/>
      <c r="G203" s="17"/>
      <c r="H203" s="57">
        <f>H204</f>
        <v>50</v>
      </c>
      <c r="I203" s="57">
        <f>I204</f>
        <v>50</v>
      </c>
      <c r="J203" s="57">
        <f t="shared" ref="J203:L203" si="36">J204</f>
        <v>0</v>
      </c>
      <c r="K203" s="57">
        <f t="shared" si="36"/>
        <v>0</v>
      </c>
      <c r="L203" s="57">
        <f t="shared" si="36"/>
        <v>0</v>
      </c>
      <c r="M203" s="57">
        <f>M204</f>
        <v>50</v>
      </c>
      <c r="N203" s="57">
        <f>N204</f>
        <v>50</v>
      </c>
      <c r="O203" s="295"/>
      <c r="P203" s="291"/>
    </row>
    <row r="204" spans="1:16" ht="25.5" x14ac:dyDescent="0.25">
      <c r="A204" s="291"/>
      <c r="B204" s="245" t="s">
        <v>24</v>
      </c>
      <c r="C204" s="8" t="s">
        <v>25</v>
      </c>
      <c r="D204" s="8" t="s">
        <v>26</v>
      </c>
      <c r="E204" s="8" t="s">
        <v>48</v>
      </c>
      <c r="F204" s="244" t="s">
        <v>406</v>
      </c>
      <c r="G204" s="244">
        <v>350</v>
      </c>
      <c r="H204" s="57">
        <v>50</v>
      </c>
      <c r="I204" s="57">
        <v>50</v>
      </c>
      <c r="J204" s="57">
        <v>0</v>
      </c>
      <c r="K204" s="57">
        <v>0</v>
      </c>
      <c r="L204" s="57">
        <v>0</v>
      </c>
      <c r="M204" s="57">
        <v>50</v>
      </c>
      <c r="N204" s="57">
        <v>50</v>
      </c>
      <c r="O204" s="295"/>
      <c r="P204" s="291"/>
    </row>
    <row r="205" spans="1:16" ht="25.5" x14ac:dyDescent="0.25">
      <c r="A205" s="291"/>
      <c r="B205" s="245" t="s">
        <v>29</v>
      </c>
      <c r="C205" s="17"/>
      <c r="D205" s="17"/>
      <c r="E205" s="47"/>
      <c r="F205" s="17"/>
      <c r="G205" s="17"/>
      <c r="H205" s="57"/>
      <c r="I205" s="57"/>
      <c r="J205" s="57"/>
      <c r="K205" s="57"/>
      <c r="L205" s="57"/>
      <c r="M205" s="57"/>
      <c r="N205" s="57"/>
      <c r="O205" s="295"/>
      <c r="P205" s="291"/>
    </row>
    <row r="206" spans="1:16" ht="25.5" x14ac:dyDescent="0.25">
      <c r="A206" s="291"/>
      <c r="B206" s="245" t="s">
        <v>30</v>
      </c>
      <c r="C206" s="26" t="s">
        <v>22</v>
      </c>
      <c r="D206" s="26" t="s">
        <v>22</v>
      </c>
      <c r="E206" s="26" t="s">
        <v>22</v>
      </c>
      <c r="F206" s="26" t="s">
        <v>22</v>
      </c>
      <c r="G206" s="17"/>
      <c r="H206" s="17"/>
      <c r="I206" s="17"/>
      <c r="J206" s="17"/>
      <c r="K206" s="17"/>
      <c r="L206" s="17"/>
      <c r="M206" s="17"/>
      <c r="N206" s="17"/>
      <c r="O206" s="295"/>
      <c r="P206" s="291"/>
    </row>
    <row r="207" spans="1:16" ht="25.5" x14ac:dyDescent="0.25">
      <c r="A207" s="291"/>
      <c r="B207" s="245" t="s">
        <v>31</v>
      </c>
      <c r="C207" s="26" t="s">
        <v>22</v>
      </c>
      <c r="D207" s="26" t="s">
        <v>22</v>
      </c>
      <c r="E207" s="26" t="s">
        <v>22</v>
      </c>
      <c r="F207" s="26" t="s">
        <v>22</v>
      </c>
      <c r="G207" s="17"/>
      <c r="H207" s="17"/>
      <c r="I207" s="17"/>
      <c r="J207" s="17"/>
      <c r="K207" s="17"/>
      <c r="L207" s="17"/>
      <c r="M207" s="17"/>
      <c r="N207" s="17"/>
      <c r="O207" s="295"/>
      <c r="P207" s="291"/>
    </row>
    <row r="208" spans="1:16" ht="25.5" x14ac:dyDescent="0.25">
      <c r="A208" s="294"/>
      <c r="B208" s="245" t="s">
        <v>213</v>
      </c>
      <c r="C208" s="17"/>
      <c r="D208" s="17"/>
      <c r="E208" s="47"/>
      <c r="F208" s="17"/>
      <c r="G208" s="17"/>
      <c r="H208" s="17"/>
      <c r="I208" s="17"/>
      <c r="J208" s="17"/>
      <c r="K208" s="17"/>
      <c r="L208" s="17"/>
      <c r="M208" s="17"/>
      <c r="N208" s="17"/>
      <c r="O208" s="289"/>
      <c r="P208" s="294"/>
    </row>
    <row r="209" spans="1:24" ht="26.25" customHeight="1" x14ac:dyDescent="0.25">
      <c r="A209" s="293" t="s">
        <v>102</v>
      </c>
      <c r="B209" s="245" t="s">
        <v>20</v>
      </c>
      <c r="C209" s="17"/>
      <c r="D209" s="17"/>
      <c r="E209" s="47"/>
      <c r="F209" s="17"/>
      <c r="G209" s="17"/>
      <c r="H209" s="17">
        <f>H218</f>
        <v>2</v>
      </c>
      <c r="I209" s="17">
        <f t="shared" ref="I209:L209" si="37">I218</f>
        <v>0</v>
      </c>
      <c r="J209" s="17">
        <f t="shared" si="37"/>
        <v>2</v>
      </c>
      <c r="K209" s="17">
        <f t="shared" si="37"/>
        <v>0</v>
      </c>
      <c r="L209" s="17">
        <f t="shared" si="37"/>
        <v>0</v>
      </c>
      <c r="M209" s="17">
        <v>0</v>
      </c>
      <c r="N209" s="17">
        <v>0</v>
      </c>
      <c r="O209" s="290" t="s">
        <v>407</v>
      </c>
      <c r="P209" s="293" t="s">
        <v>437</v>
      </c>
    </row>
    <row r="210" spans="1:24" ht="25.5" x14ac:dyDescent="0.25">
      <c r="A210" s="291"/>
      <c r="B210" s="245" t="s">
        <v>21</v>
      </c>
      <c r="C210" s="17"/>
      <c r="D210" s="17"/>
      <c r="E210" s="47"/>
      <c r="F210" s="17"/>
      <c r="G210" s="17"/>
      <c r="H210" s="19">
        <f>H211/H209</f>
        <v>1249.95</v>
      </c>
      <c r="I210" s="61" t="s">
        <v>22</v>
      </c>
      <c r="J210" s="61" t="s">
        <v>22</v>
      </c>
      <c r="K210" s="61" t="s">
        <v>22</v>
      </c>
      <c r="L210" s="61" t="s">
        <v>22</v>
      </c>
      <c r="M210" s="57"/>
      <c r="N210" s="57"/>
      <c r="O210" s="295"/>
      <c r="P210" s="291"/>
    </row>
    <row r="211" spans="1:24" ht="38.25" x14ac:dyDescent="0.25">
      <c r="A211" s="291"/>
      <c r="B211" s="245" t="s">
        <v>222</v>
      </c>
      <c r="C211" s="17"/>
      <c r="D211" s="17"/>
      <c r="E211" s="47"/>
      <c r="F211" s="17"/>
      <c r="G211" s="17"/>
      <c r="H211" s="57">
        <f>H212+H213</f>
        <v>2499.9</v>
      </c>
      <c r="I211" s="57">
        <f t="shared" ref="I211:N211" si="38">I212+I213</f>
        <v>0</v>
      </c>
      <c r="J211" s="57">
        <f t="shared" si="38"/>
        <v>1105.3900000000001</v>
      </c>
      <c r="K211" s="57">
        <f t="shared" si="38"/>
        <v>0</v>
      </c>
      <c r="L211" s="57">
        <f t="shared" si="38"/>
        <v>1394.51</v>
      </c>
      <c r="M211" s="57">
        <f t="shared" si="38"/>
        <v>0</v>
      </c>
      <c r="N211" s="57">
        <f t="shared" si="38"/>
        <v>0</v>
      </c>
      <c r="O211" s="295"/>
      <c r="P211" s="291"/>
    </row>
    <row r="212" spans="1:24" x14ac:dyDescent="0.25">
      <c r="A212" s="291"/>
      <c r="B212" s="292" t="s">
        <v>24</v>
      </c>
      <c r="C212" s="8" t="s">
        <v>25</v>
      </c>
      <c r="D212" s="8" t="s">
        <v>26</v>
      </c>
      <c r="E212" s="8" t="s">
        <v>48</v>
      </c>
      <c r="F212" s="244" t="s">
        <v>103</v>
      </c>
      <c r="G212" s="8" t="s">
        <v>68</v>
      </c>
      <c r="H212" s="57">
        <f>H221</f>
        <v>2499.9</v>
      </c>
      <c r="I212" s="57">
        <f t="shared" ref="I212:N212" si="39">I221</f>
        <v>0</v>
      </c>
      <c r="J212" s="57">
        <f t="shared" si="39"/>
        <v>1105.3900000000001</v>
      </c>
      <c r="K212" s="57">
        <f t="shared" si="39"/>
        <v>0</v>
      </c>
      <c r="L212" s="57">
        <f t="shared" si="39"/>
        <v>1394.51</v>
      </c>
      <c r="M212" s="57">
        <f t="shared" si="39"/>
        <v>0</v>
      </c>
      <c r="N212" s="57">
        <f t="shared" si="39"/>
        <v>0</v>
      </c>
      <c r="O212" s="295"/>
      <c r="P212" s="291"/>
    </row>
    <row r="213" spans="1:24" hidden="1" x14ac:dyDescent="0.25">
      <c r="A213" s="291"/>
      <c r="B213" s="292"/>
      <c r="C213" s="8" t="s">
        <v>25</v>
      </c>
      <c r="D213" s="8" t="s">
        <v>26</v>
      </c>
      <c r="E213" s="8" t="s">
        <v>48</v>
      </c>
      <c r="F213" s="244" t="s">
        <v>103</v>
      </c>
      <c r="G213" s="8" t="s">
        <v>118</v>
      </c>
      <c r="H213" s="57">
        <f>H222</f>
        <v>0</v>
      </c>
      <c r="I213" s="57">
        <f t="shared" ref="I213:N213" si="40">I222</f>
        <v>0</v>
      </c>
      <c r="J213" s="57">
        <f t="shared" si="40"/>
        <v>0</v>
      </c>
      <c r="K213" s="57">
        <f t="shared" si="40"/>
        <v>0</v>
      </c>
      <c r="L213" s="57">
        <f t="shared" si="40"/>
        <v>0</v>
      </c>
      <c r="M213" s="57">
        <f t="shared" si="40"/>
        <v>0</v>
      </c>
      <c r="N213" s="57">
        <f t="shared" si="40"/>
        <v>0</v>
      </c>
      <c r="O213" s="295"/>
      <c r="P213" s="291"/>
    </row>
    <row r="214" spans="1:24" ht="25.5" x14ac:dyDescent="0.25">
      <c r="A214" s="291"/>
      <c r="B214" s="245" t="s">
        <v>29</v>
      </c>
      <c r="C214" s="17"/>
      <c r="D214" s="17"/>
      <c r="E214" s="47"/>
      <c r="F214" s="17"/>
      <c r="G214" s="17"/>
      <c r="H214" s="57"/>
      <c r="I214" s="57"/>
      <c r="J214" s="57"/>
      <c r="K214" s="57"/>
      <c r="L214" s="57"/>
      <c r="M214" s="57"/>
      <c r="N214" s="57"/>
      <c r="O214" s="295"/>
      <c r="P214" s="291"/>
    </row>
    <row r="215" spans="1:24" ht="25.5" x14ac:dyDescent="0.25">
      <c r="A215" s="291"/>
      <c r="B215" s="245" t="s">
        <v>30</v>
      </c>
      <c r="C215" s="26" t="s">
        <v>22</v>
      </c>
      <c r="D215" s="26" t="s">
        <v>22</v>
      </c>
      <c r="E215" s="26" t="s">
        <v>22</v>
      </c>
      <c r="F215" s="26" t="s">
        <v>22</v>
      </c>
      <c r="G215" s="17"/>
      <c r="H215" s="19"/>
      <c r="I215" s="17"/>
      <c r="J215" s="17"/>
      <c r="K215" s="17"/>
      <c r="L215" s="17"/>
      <c r="M215" s="17"/>
      <c r="N215" s="17"/>
      <c r="O215" s="295"/>
      <c r="P215" s="291"/>
    </row>
    <row r="216" spans="1:24" ht="25.5" x14ac:dyDescent="0.25">
      <c r="A216" s="291"/>
      <c r="B216" s="245" t="s">
        <v>31</v>
      </c>
      <c r="C216" s="26" t="s">
        <v>22</v>
      </c>
      <c r="D216" s="26" t="s">
        <v>22</v>
      </c>
      <c r="E216" s="26" t="s">
        <v>22</v>
      </c>
      <c r="F216" s="26" t="s">
        <v>22</v>
      </c>
      <c r="G216" s="17"/>
      <c r="H216" s="17"/>
      <c r="I216" s="17"/>
      <c r="J216" s="17"/>
      <c r="K216" s="17"/>
      <c r="L216" s="17"/>
      <c r="M216" s="19"/>
      <c r="N216" s="19"/>
      <c r="O216" s="295"/>
      <c r="P216" s="291"/>
    </row>
    <row r="217" spans="1:24" ht="25.5" x14ac:dyDescent="0.25">
      <c r="A217" s="294"/>
      <c r="B217" s="245" t="s">
        <v>213</v>
      </c>
      <c r="C217" s="17"/>
      <c r="D217" s="17"/>
      <c r="E217" s="47"/>
      <c r="F217" s="17"/>
      <c r="G217" s="17"/>
      <c r="H217" s="17"/>
      <c r="I217" s="17"/>
      <c r="J217" s="17"/>
      <c r="K217" s="17"/>
      <c r="L217" s="17"/>
      <c r="M217" s="19"/>
      <c r="N217" s="19"/>
      <c r="O217" s="289"/>
      <c r="P217" s="294"/>
    </row>
    <row r="218" spans="1:24" ht="25.5" customHeight="1" x14ac:dyDescent="0.25">
      <c r="A218" s="293" t="s">
        <v>104</v>
      </c>
      <c r="B218" s="245" t="s">
        <v>20</v>
      </c>
      <c r="C218" s="17"/>
      <c r="D218" s="17"/>
      <c r="E218" s="47"/>
      <c r="F218" s="17"/>
      <c r="G218" s="17"/>
      <c r="H218" s="17">
        <v>2</v>
      </c>
      <c r="I218" s="17"/>
      <c r="J218" s="17">
        <v>2</v>
      </c>
      <c r="K218" s="17"/>
      <c r="L218" s="17"/>
      <c r="M218" s="17">
        <v>0</v>
      </c>
      <c r="N218" s="17">
        <v>0</v>
      </c>
      <c r="O218" s="290" t="s">
        <v>407</v>
      </c>
      <c r="P218" s="293" t="s">
        <v>438</v>
      </c>
    </row>
    <row r="219" spans="1:24" ht="35.450000000000003" customHeight="1" x14ac:dyDescent="0.25">
      <c r="A219" s="291"/>
      <c r="B219" s="245" t="s">
        <v>21</v>
      </c>
      <c r="C219" s="17"/>
      <c r="D219" s="17"/>
      <c r="E219" s="47"/>
      <c r="F219" s="17"/>
      <c r="G219" s="17"/>
      <c r="H219" s="57">
        <f>H220/H218</f>
        <v>1249.95</v>
      </c>
      <c r="I219" s="61" t="s">
        <v>22</v>
      </c>
      <c r="J219" s="61" t="s">
        <v>22</v>
      </c>
      <c r="K219" s="61" t="s">
        <v>22</v>
      </c>
      <c r="L219" s="61" t="s">
        <v>22</v>
      </c>
      <c r="M219" s="57"/>
      <c r="N219" s="57"/>
      <c r="O219" s="295"/>
      <c r="P219" s="291"/>
    </row>
    <row r="220" spans="1:24" ht="38.25" x14ac:dyDescent="0.25">
      <c r="A220" s="291"/>
      <c r="B220" s="245" t="s">
        <v>222</v>
      </c>
      <c r="C220" s="17"/>
      <c r="D220" s="17"/>
      <c r="E220" s="47"/>
      <c r="F220" s="17"/>
      <c r="G220" s="17"/>
      <c r="H220" s="57">
        <f>SUM(H221:H225)</f>
        <v>2499.9</v>
      </c>
      <c r="I220" s="57">
        <f t="shared" ref="I220:N220" si="41">SUM(I221:I225)</f>
        <v>0</v>
      </c>
      <c r="J220" s="57">
        <f t="shared" si="41"/>
        <v>1105.3900000000001</v>
      </c>
      <c r="K220" s="57">
        <f t="shared" si="41"/>
        <v>0</v>
      </c>
      <c r="L220" s="57">
        <f t="shared" si="41"/>
        <v>1394.51</v>
      </c>
      <c r="M220" s="57">
        <f t="shared" si="41"/>
        <v>0</v>
      </c>
      <c r="N220" s="57">
        <f t="shared" si="41"/>
        <v>0</v>
      </c>
      <c r="O220" s="295"/>
      <c r="P220" s="291"/>
    </row>
    <row r="221" spans="1:24" ht="29.25" customHeight="1" x14ac:dyDescent="0.25">
      <c r="A221" s="291"/>
      <c r="B221" s="292" t="s">
        <v>24</v>
      </c>
      <c r="C221" s="8" t="s">
        <v>25</v>
      </c>
      <c r="D221" s="8" t="s">
        <v>26</v>
      </c>
      <c r="E221" s="8" t="s">
        <v>48</v>
      </c>
      <c r="F221" s="244" t="s">
        <v>103</v>
      </c>
      <c r="G221" s="14">
        <v>612</v>
      </c>
      <c r="H221" s="57">
        <f>I221+J221+K221+L221</f>
        <v>2499.9</v>
      </c>
      <c r="I221" s="57">
        <v>0</v>
      </c>
      <c r="J221" s="57">
        <v>1105.3900000000001</v>
      </c>
      <c r="K221" s="57">
        <v>0</v>
      </c>
      <c r="L221" s="57">
        <f>2499.9-J221</f>
        <v>1394.51</v>
      </c>
      <c r="M221" s="57">
        <v>0</v>
      </c>
      <c r="N221" s="57">
        <v>0</v>
      </c>
      <c r="O221" s="295"/>
      <c r="P221" s="291"/>
      <c r="Q221">
        <v>136</v>
      </c>
      <c r="R221">
        <v>7</v>
      </c>
      <c r="S221">
        <v>9</v>
      </c>
      <c r="T221" t="s">
        <v>103</v>
      </c>
      <c r="U221">
        <v>610</v>
      </c>
      <c r="V221" s="22">
        <v>5099</v>
      </c>
      <c r="W221" s="22">
        <v>9298</v>
      </c>
      <c r="X221" s="22">
        <v>11198</v>
      </c>
    </row>
    <row r="222" spans="1:24" hidden="1" x14ac:dyDescent="0.25">
      <c r="A222" s="291"/>
      <c r="B222" s="292"/>
      <c r="C222" s="8" t="s">
        <v>25</v>
      </c>
      <c r="D222" s="8" t="s">
        <v>26</v>
      </c>
      <c r="E222" s="8" t="s">
        <v>48</v>
      </c>
      <c r="F222" s="244" t="s">
        <v>103</v>
      </c>
      <c r="G222" s="14">
        <v>622</v>
      </c>
      <c r="H222" s="57">
        <f>I222+J222+K222+L222</f>
        <v>0</v>
      </c>
      <c r="I222" s="57">
        <v>0</v>
      </c>
      <c r="J222" s="57">
        <v>0</v>
      </c>
      <c r="K222" s="57">
        <v>0</v>
      </c>
      <c r="L222" s="57">
        <v>0</v>
      </c>
      <c r="M222" s="57">
        <v>0</v>
      </c>
      <c r="N222" s="57">
        <v>0</v>
      </c>
      <c r="O222" s="295"/>
      <c r="P222" s="291"/>
      <c r="Q222">
        <v>136</v>
      </c>
      <c r="R222">
        <v>7</v>
      </c>
      <c r="S222">
        <v>9</v>
      </c>
      <c r="T222" t="s">
        <v>103</v>
      </c>
      <c r="U222">
        <v>620</v>
      </c>
      <c r="V222" s="22">
        <v>2185.6999999999998</v>
      </c>
      <c r="W222" s="22">
        <v>2300</v>
      </c>
      <c r="X222" s="22">
        <v>4800</v>
      </c>
    </row>
    <row r="223" spans="1:24" ht="25.5" x14ac:dyDescent="0.25">
      <c r="A223" s="291"/>
      <c r="B223" s="245" t="s">
        <v>29</v>
      </c>
      <c r="C223" s="17"/>
      <c r="D223" s="17"/>
      <c r="E223" s="47"/>
      <c r="F223" s="17"/>
      <c r="G223" s="17"/>
      <c r="H223" s="57"/>
      <c r="I223" s="57"/>
      <c r="J223" s="57"/>
      <c r="K223" s="57"/>
      <c r="L223" s="57"/>
      <c r="M223" s="57"/>
      <c r="N223" s="57"/>
      <c r="O223" s="295"/>
      <c r="P223" s="291"/>
    </row>
    <row r="224" spans="1:24" ht="25.5" x14ac:dyDescent="0.25">
      <c r="A224" s="291"/>
      <c r="B224" s="245" t="s">
        <v>30</v>
      </c>
      <c r="C224" s="26" t="s">
        <v>22</v>
      </c>
      <c r="D224" s="26" t="s">
        <v>22</v>
      </c>
      <c r="E224" s="26" t="s">
        <v>22</v>
      </c>
      <c r="F224" s="26" t="s">
        <v>22</v>
      </c>
      <c r="G224" s="19"/>
      <c r="H224" s="57"/>
      <c r="I224" s="57"/>
      <c r="J224" s="57"/>
      <c r="K224" s="57"/>
      <c r="L224" s="57"/>
      <c r="M224" s="57"/>
      <c r="N224" s="57"/>
      <c r="O224" s="295"/>
      <c r="P224" s="291"/>
    </row>
    <row r="225" spans="1:17" ht="25.5" x14ac:dyDescent="0.25">
      <c r="A225" s="291"/>
      <c r="B225" s="245" t="s">
        <v>31</v>
      </c>
      <c r="C225" s="26" t="s">
        <v>22</v>
      </c>
      <c r="D225" s="26" t="s">
        <v>22</v>
      </c>
      <c r="E225" s="26" t="s">
        <v>22</v>
      </c>
      <c r="F225" s="26" t="s">
        <v>22</v>
      </c>
      <c r="G225" s="17"/>
      <c r="H225" s="17"/>
      <c r="I225" s="17"/>
      <c r="J225" s="17"/>
      <c r="K225" s="17"/>
      <c r="L225" s="17"/>
      <c r="M225" s="19"/>
      <c r="N225" s="19"/>
      <c r="O225" s="295"/>
      <c r="P225" s="291"/>
    </row>
    <row r="226" spans="1:17" ht="25.5" x14ac:dyDescent="0.25">
      <c r="A226" s="294"/>
      <c r="B226" s="245" t="s">
        <v>213</v>
      </c>
      <c r="C226" s="17"/>
      <c r="D226" s="17"/>
      <c r="E226" s="47"/>
      <c r="F226" s="17"/>
      <c r="G226" s="17"/>
      <c r="H226" s="17"/>
      <c r="I226" s="17"/>
      <c r="J226" s="17"/>
      <c r="K226" s="17"/>
      <c r="L226" s="17"/>
      <c r="M226" s="19"/>
      <c r="N226" s="19"/>
      <c r="O226" s="289"/>
      <c r="P226" s="294"/>
    </row>
    <row r="227" spans="1:17" ht="25.5" hidden="1" customHeight="1" x14ac:dyDescent="0.25">
      <c r="A227" s="293" t="s">
        <v>105</v>
      </c>
      <c r="B227" s="245" t="s">
        <v>106</v>
      </c>
      <c r="C227" s="17"/>
      <c r="D227" s="17"/>
      <c r="E227" s="47"/>
      <c r="F227" s="17"/>
      <c r="G227" s="17"/>
      <c r="H227" s="17"/>
      <c r="I227" s="17"/>
      <c r="J227" s="17"/>
      <c r="K227" s="17"/>
      <c r="L227" s="17"/>
      <c r="M227" s="17">
        <v>4</v>
      </c>
      <c r="N227" s="17">
        <v>4</v>
      </c>
      <c r="O227" s="290" t="s">
        <v>408</v>
      </c>
      <c r="P227" s="293" t="s">
        <v>250</v>
      </c>
      <c r="Q227" s="13"/>
    </row>
    <row r="228" spans="1:17" ht="25.5" hidden="1" x14ac:dyDescent="0.25">
      <c r="A228" s="291"/>
      <c r="B228" s="245" t="s">
        <v>21</v>
      </c>
      <c r="C228" s="17"/>
      <c r="D228" s="17"/>
      <c r="E228" s="47"/>
      <c r="F228" s="17"/>
      <c r="G228" s="17"/>
      <c r="H228" s="7" t="s">
        <v>22</v>
      </c>
      <c r="I228" s="7" t="s">
        <v>22</v>
      </c>
      <c r="J228" s="7" t="s">
        <v>22</v>
      </c>
      <c r="K228" s="7" t="s">
        <v>22</v>
      </c>
      <c r="L228" s="7" t="s">
        <v>22</v>
      </c>
      <c r="M228" s="60">
        <f>M229/M227</f>
        <v>0</v>
      </c>
      <c r="N228" s="60">
        <f>N229/N227</f>
        <v>0</v>
      </c>
      <c r="O228" s="295"/>
      <c r="P228" s="291"/>
    </row>
    <row r="229" spans="1:17" ht="38.25" hidden="1" x14ac:dyDescent="0.25">
      <c r="A229" s="291"/>
      <c r="B229" s="245" t="s">
        <v>222</v>
      </c>
      <c r="C229" s="17"/>
      <c r="D229" s="17"/>
      <c r="E229" s="47"/>
      <c r="F229" s="17"/>
      <c r="G229" s="17"/>
      <c r="H229" s="57">
        <f>SUM(H230:H234)</f>
        <v>0</v>
      </c>
      <c r="I229" s="57">
        <f t="shared" ref="I229:N229" si="42">SUM(I230:I234)</f>
        <v>0</v>
      </c>
      <c r="J229" s="57">
        <f t="shared" si="42"/>
        <v>0</v>
      </c>
      <c r="K229" s="57">
        <f t="shared" si="42"/>
        <v>0</v>
      </c>
      <c r="L229" s="57">
        <f t="shared" si="42"/>
        <v>0</v>
      </c>
      <c r="M229" s="57">
        <f t="shared" si="42"/>
        <v>0</v>
      </c>
      <c r="N229" s="57">
        <f t="shared" si="42"/>
        <v>0</v>
      </c>
      <c r="O229" s="295"/>
      <c r="P229" s="291"/>
    </row>
    <row r="230" spans="1:17" hidden="1" x14ac:dyDescent="0.25">
      <c r="A230" s="291"/>
      <c r="B230" s="292" t="s">
        <v>24</v>
      </c>
      <c r="C230" s="8" t="s">
        <v>25</v>
      </c>
      <c r="D230" s="8" t="s">
        <v>26</v>
      </c>
      <c r="E230" s="8" t="s">
        <v>48</v>
      </c>
      <c r="F230" s="244" t="s">
        <v>107</v>
      </c>
      <c r="G230" s="8">
        <v>612</v>
      </c>
      <c r="H230" s="57">
        <f>I230+J230+K230+L230</f>
        <v>0</v>
      </c>
      <c r="I230" s="57">
        <v>0</v>
      </c>
      <c r="J230" s="57">
        <v>0</v>
      </c>
      <c r="K230" s="57">
        <v>0</v>
      </c>
      <c r="L230" s="57">
        <v>0</v>
      </c>
      <c r="M230" s="57">
        <v>0</v>
      </c>
      <c r="N230" s="57">
        <v>0</v>
      </c>
      <c r="O230" s="295"/>
      <c r="P230" s="291"/>
    </row>
    <row r="231" spans="1:17" hidden="1" x14ac:dyDescent="0.25">
      <c r="A231" s="291"/>
      <c r="B231" s="292"/>
      <c r="C231" s="8" t="s">
        <v>25</v>
      </c>
      <c r="D231" s="8" t="s">
        <v>26</v>
      </c>
      <c r="E231" s="8" t="s">
        <v>48</v>
      </c>
      <c r="F231" s="244" t="s">
        <v>107</v>
      </c>
      <c r="G231" s="8">
        <v>622</v>
      </c>
      <c r="H231" s="57">
        <f>I231+J231+K231+L231</f>
        <v>0</v>
      </c>
      <c r="I231" s="57">
        <v>0</v>
      </c>
      <c r="J231" s="57">
        <v>0</v>
      </c>
      <c r="K231" s="57">
        <v>0</v>
      </c>
      <c r="L231" s="57">
        <v>0</v>
      </c>
      <c r="M231" s="57">
        <v>0</v>
      </c>
      <c r="N231" s="57">
        <v>0</v>
      </c>
      <c r="O231" s="295"/>
      <c r="P231" s="291"/>
    </row>
    <row r="232" spans="1:17" ht="25.5" hidden="1" x14ac:dyDescent="0.25">
      <c r="A232" s="291"/>
      <c r="B232" s="245" t="s">
        <v>29</v>
      </c>
      <c r="C232" s="8"/>
      <c r="D232" s="8"/>
      <c r="E232" s="8"/>
      <c r="F232" s="21"/>
      <c r="G232" s="8"/>
      <c r="H232" s="57"/>
      <c r="I232" s="57"/>
      <c r="J232" s="57"/>
      <c r="K232" s="57"/>
      <c r="L232" s="57"/>
      <c r="M232" s="57"/>
      <c r="N232" s="57"/>
      <c r="O232" s="295"/>
      <c r="P232" s="291"/>
    </row>
    <row r="233" spans="1:17" ht="25.5" hidden="1" x14ac:dyDescent="0.25">
      <c r="A233" s="291"/>
      <c r="B233" s="245" t="s">
        <v>30</v>
      </c>
      <c r="C233" s="26" t="s">
        <v>22</v>
      </c>
      <c r="D233" s="26" t="s">
        <v>22</v>
      </c>
      <c r="E233" s="26" t="s">
        <v>22</v>
      </c>
      <c r="F233" s="26" t="s">
        <v>22</v>
      </c>
      <c r="G233" s="17"/>
      <c r="H233" s="57"/>
      <c r="I233" s="57"/>
      <c r="J233" s="57"/>
      <c r="K233" s="57"/>
      <c r="L233" s="57"/>
      <c r="M233" s="57"/>
      <c r="N233" s="57"/>
      <c r="O233" s="295"/>
      <c r="P233" s="291"/>
    </row>
    <row r="234" spans="1:17" ht="25.5" hidden="1" x14ac:dyDescent="0.25">
      <c r="A234" s="291"/>
      <c r="B234" s="245" t="s">
        <v>31</v>
      </c>
      <c r="C234" s="26" t="s">
        <v>22</v>
      </c>
      <c r="D234" s="26" t="s">
        <v>22</v>
      </c>
      <c r="E234" s="26" t="s">
        <v>22</v>
      </c>
      <c r="F234" s="26" t="s">
        <v>22</v>
      </c>
      <c r="G234" s="19"/>
      <c r="H234" s="57"/>
      <c r="I234" s="57"/>
      <c r="J234" s="57"/>
      <c r="K234" s="57"/>
      <c r="L234" s="57"/>
      <c r="M234" s="57"/>
      <c r="N234" s="57"/>
      <c r="O234" s="295"/>
      <c r="P234" s="291"/>
    </row>
    <row r="235" spans="1:17" ht="25.5" hidden="1" x14ac:dyDescent="0.25">
      <c r="A235" s="294"/>
      <c r="B235" s="245" t="s">
        <v>213</v>
      </c>
      <c r="C235" s="19"/>
      <c r="D235" s="19"/>
      <c r="E235" s="47"/>
      <c r="F235" s="19"/>
      <c r="G235" s="19"/>
      <c r="H235" s="57"/>
      <c r="I235" s="57"/>
      <c r="J235" s="57"/>
      <c r="K235" s="57"/>
      <c r="L235" s="57"/>
      <c r="M235" s="57"/>
      <c r="N235" s="57"/>
      <c r="O235" s="289"/>
      <c r="P235" s="294"/>
    </row>
    <row r="236" spans="1:17" ht="25.5" customHeight="1" x14ac:dyDescent="0.25">
      <c r="A236" s="293" t="s">
        <v>108</v>
      </c>
      <c r="B236" s="245" t="s">
        <v>20</v>
      </c>
      <c r="C236" s="17"/>
      <c r="D236" s="17"/>
      <c r="E236" s="47"/>
      <c r="F236" s="17"/>
      <c r="G236" s="17"/>
      <c r="H236" s="17">
        <v>1</v>
      </c>
      <c r="I236" s="17">
        <v>1</v>
      </c>
      <c r="J236" s="17">
        <v>1</v>
      </c>
      <c r="K236" s="17">
        <v>1</v>
      </c>
      <c r="L236" s="17">
        <v>1</v>
      </c>
      <c r="M236" s="17">
        <v>1</v>
      </c>
      <c r="N236" s="17">
        <v>1</v>
      </c>
      <c r="O236" s="290" t="s">
        <v>109</v>
      </c>
      <c r="P236" s="293" t="s">
        <v>424</v>
      </c>
    </row>
    <row r="237" spans="1:17" ht="25.5" x14ac:dyDescent="0.25">
      <c r="A237" s="291"/>
      <c r="B237" s="245" t="s">
        <v>21</v>
      </c>
      <c r="C237" s="17"/>
      <c r="D237" s="17"/>
      <c r="E237" s="47"/>
      <c r="F237" s="17"/>
      <c r="G237" s="17"/>
      <c r="H237" s="57">
        <f>H238</f>
        <v>2902.5</v>
      </c>
      <c r="I237" s="7" t="s">
        <v>22</v>
      </c>
      <c r="J237" s="7" t="s">
        <v>22</v>
      </c>
      <c r="K237" s="7" t="s">
        <v>22</v>
      </c>
      <c r="L237" s="7" t="s">
        <v>22</v>
      </c>
      <c r="M237" s="57">
        <f>M238</f>
        <v>15886.800000000001</v>
      </c>
      <c r="N237" s="57">
        <f>N238</f>
        <v>0</v>
      </c>
      <c r="O237" s="295"/>
      <c r="P237" s="291"/>
    </row>
    <row r="238" spans="1:17" ht="38.25" x14ac:dyDescent="0.25">
      <c r="A238" s="291"/>
      <c r="B238" s="245" t="s">
        <v>222</v>
      </c>
      <c r="C238" s="17"/>
      <c r="D238" s="17"/>
      <c r="E238" s="47"/>
      <c r="F238" s="17"/>
      <c r="G238" s="17"/>
      <c r="H238" s="57">
        <f>SUM(H239:H243)</f>
        <v>2902.5</v>
      </c>
      <c r="I238" s="57">
        <f t="shared" ref="I238:N238" si="43">SUM(I239:I243)</f>
        <v>0</v>
      </c>
      <c r="J238" s="57">
        <f t="shared" si="43"/>
        <v>578.41</v>
      </c>
      <c r="K238" s="57">
        <f t="shared" si="43"/>
        <v>585</v>
      </c>
      <c r="L238" s="57">
        <f t="shared" si="43"/>
        <v>1739.0900000000001</v>
      </c>
      <c r="M238" s="57">
        <f t="shared" si="43"/>
        <v>15886.800000000001</v>
      </c>
      <c r="N238" s="57">
        <f t="shared" si="43"/>
        <v>0</v>
      </c>
      <c r="O238" s="295"/>
      <c r="P238" s="291"/>
    </row>
    <row r="239" spans="1:17" x14ac:dyDescent="0.25">
      <c r="A239" s="291"/>
      <c r="B239" s="292" t="s">
        <v>24</v>
      </c>
      <c r="C239" s="8" t="s">
        <v>25</v>
      </c>
      <c r="D239" s="8" t="s">
        <v>26</v>
      </c>
      <c r="E239" s="8" t="s">
        <v>48</v>
      </c>
      <c r="F239" s="244" t="s">
        <v>110</v>
      </c>
      <c r="G239" s="14">
        <v>612</v>
      </c>
      <c r="H239" s="57">
        <f>H248</f>
        <v>0</v>
      </c>
      <c r="I239" s="57">
        <f>I248</f>
        <v>0</v>
      </c>
      <c r="J239" s="57">
        <f t="shared" ref="J239:N239" si="44">J248</f>
        <v>0</v>
      </c>
      <c r="K239" s="57">
        <f t="shared" si="44"/>
        <v>0</v>
      </c>
      <c r="L239" s="57">
        <f t="shared" si="44"/>
        <v>0</v>
      </c>
      <c r="M239" s="57">
        <f t="shared" si="44"/>
        <v>3495.1</v>
      </c>
      <c r="N239" s="57">
        <f t="shared" si="44"/>
        <v>0</v>
      </c>
      <c r="O239" s="295"/>
      <c r="P239" s="291"/>
    </row>
    <row r="240" spans="1:17" x14ac:dyDescent="0.25">
      <c r="A240" s="291"/>
      <c r="B240" s="292"/>
      <c r="C240" s="8" t="s">
        <v>25</v>
      </c>
      <c r="D240" s="8" t="s">
        <v>26</v>
      </c>
      <c r="E240" s="8" t="s">
        <v>48</v>
      </c>
      <c r="F240" s="244" t="s">
        <v>144</v>
      </c>
      <c r="G240" s="14">
        <v>612</v>
      </c>
      <c r="H240" s="19">
        <f>H249</f>
        <v>2902.5</v>
      </c>
      <c r="I240" s="57">
        <f t="shared" ref="I240:N240" si="45">I249</f>
        <v>0</v>
      </c>
      <c r="J240" s="57">
        <f t="shared" si="45"/>
        <v>578.41</v>
      </c>
      <c r="K240" s="57">
        <f t="shared" si="45"/>
        <v>585</v>
      </c>
      <c r="L240" s="57">
        <f t="shared" si="45"/>
        <v>1739.0900000000001</v>
      </c>
      <c r="M240" s="57">
        <f t="shared" si="45"/>
        <v>0</v>
      </c>
      <c r="N240" s="57">
        <f t="shared" si="45"/>
        <v>0</v>
      </c>
      <c r="O240" s="295"/>
      <c r="P240" s="291"/>
    </row>
    <row r="241" spans="1:24" ht="25.5" x14ac:dyDescent="0.25">
      <c r="A241" s="291"/>
      <c r="B241" s="245" t="s">
        <v>29</v>
      </c>
      <c r="C241" s="8" t="s">
        <v>25</v>
      </c>
      <c r="D241" s="8" t="s">
        <v>26</v>
      </c>
      <c r="E241" s="8" t="s">
        <v>48</v>
      </c>
      <c r="F241" s="244" t="s">
        <v>110</v>
      </c>
      <c r="G241" s="14">
        <v>612</v>
      </c>
      <c r="H241" s="57">
        <f>I241+J241+K241+L241</f>
        <v>0</v>
      </c>
      <c r="I241" s="57">
        <f>I250</f>
        <v>0</v>
      </c>
      <c r="J241" s="57">
        <f t="shared" ref="J241:N241" si="46">J250</f>
        <v>0</v>
      </c>
      <c r="K241" s="57">
        <f t="shared" si="46"/>
        <v>0</v>
      </c>
      <c r="L241" s="57">
        <f t="shared" si="46"/>
        <v>0</v>
      </c>
      <c r="M241" s="57">
        <f t="shared" si="46"/>
        <v>12391.7</v>
      </c>
      <c r="N241" s="57">
        <f t="shared" si="46"/>
        <v>0</v>
      </c>
      <c r="O241" s="295"/>
      <c r="P241" s="291"/>
    </row>
    <row r="242" spans="1:24" ht="25.5" x14ac:dyDescent="0.25">
      <c r="A242" s="291"/>
      <c r="B242" s="245" t="s">
        <v>30</v>
      </c>
      <c r="C242" s="26" t="s">
        <v>22</v>
      </c>
      <c r="D242" s="26" t="s">
        <v>22</v>
      </c>
      <c r="E242" s="26" t="s">
        <v>22</v>
      </c>
      <c r="F242" s="26" t="s">
        <v>22</v>
      </c>
      <c r="G242" s="17"/>
      <c r="H242" s="57"/>
      <c r="I242" s="57"/>
      <c r="J242" s="57"/>
      <c r="K242" s="57"/>
      <c r="L242" s="57"/>
      <c r="M242" s="57"/>
      <c r="N242" s="57"/>
      <c r="O242" s="295"/>
      <c r="P242" s="291"/>
    </row>
    <row r="243" spans="1:24" ht="25.5" x14ac:dyDescent="0.25">
      <c r="A243" s="291"/>
      <c r="B243" s="245" t="s">
        <v>31</v>
      </c>
      <c r="C243" s="26" t="s">
        <v>22</v>
      </c>
      <c r="D243" s="26" t="s">
        <v>22</v>
      </c>
      <c r="E243" s="26" t="s">
        <v>22</v>
      </c>
      <c r="F243" s="26" t="s">
        <v>22</v>
      </c>
      <c r="G243" s="17"/>
      <c r="H243" s="19"/>
      <c r="I243" s="23"/>
      <c r="J243" s="23"/>
      <c r="K243" s="23"/>
      <c r="L243" s="23"/>
      <c r="M243" s="23"/>
      <c r="N243" s="23"/>
      <c r="O243" s="295"/>
      <c r="P243" s="291"/>
    </row>
    <row r="244" spans="1:24" ht="25.5" x14ac:dyDescent="0.25">
      <c r="A244" s="294"/>
      <c r="B244" s="245" t="s">
        <v>213</v>
      </c>
      <c r="C244" s="17"/>
      <c r="D244" s="17"/>
      <c r="E244" s="47"/>
      <c r="F244" s="17"/>
      <c r="G244" s="17"/>
      <c r="H244" s="19"/>
      <c r="I244" s="23"/>
      <c r="J244" s="23"/>
      <c r="K244" s="23"/>
      <c r="L244" s="23"/>
      <c r="M244" s="23"/>
      <c r="N244" s="23"/>
      <c r="O244" s="289"/>
      <c r="P244" s="294"/>
    </row>
    <row r="245" spans="1:24" ht="25.5" customHeight="1" x14ac:dyDescent="0.25">
      <c r="A245" s="293" t="s">
        <v>111</v>
      </c>
      <c r="B245" s="245" t="s">
        <v>20</v>
      </c>
      <c r="C245" s="17"/>
      <c r="D245" s="17"/>
      <c r="E245" s="47"/>
      <c r="F245" s="17"/>
      <c r="G245" s="17"/>
      <c r="H245" s="17">
        <v>1</v>
      </c>
      <c r="I245" s="17">
        <v>1</v>
      </c>
      <c r="J245" s="17">
        <v>1</v>
      </c>
      <c r="K245" s="17">
        <v>1</v>
      </c>
      <c r="L245" s="17">
        <v>1</v>
      </c>
      <c r="M245" s="17">
        <v>1</v>
      </c>
      <c r="N245" s="17">
        <v>1</v>
      </c>
      <c r="O245" s="290" t="s">
        <v>109</v>
      </c>
      <c r="P245" s="293" t="s">
        <v>112</v>
      </c>
    </row>
    <row r="246" spans="1:24" ht="30" customHeight="1" x14ac:dyDescent="0.25">
      <c r="A246" s="291"/>
      <c r="B246" s="245" t="s">
        <v>21</v>
      </c>
      <c r="C246" s="17"/>
      <c r="D246" s="17"/>
      <c r="E246" s="47"/>
      <c r="F246" s="17"/>
      <c r="G246" s="17"/>
      <c r="H246" s="57">
        <f>H247</f>
        <v>2902.5</v>
      </c>
      <c r="I246" s="7" t="s">
        <v>22</v>
      </c>
      <c r="J246" s="7" t="s">
        <v>22</v>
      </c>
      <c r="K246" s="7" t="s">
        <v>22</v>
      </c>
      <c r="L246" s="7" t="s">
        <v>22</v>
      </c>
      <c r="M246" s="57">
        <f>M247</f>
        <v>15886.800000000001</v>
      </c>
      <c r="N246" s="57">
        <f>N247</f>
        <v>0</v>
      </c>
      <c r="O246" s="295"/>
      <c r="P246" s="291"/>
    </row>
    <row r="247" spans="1:24" ht="38.25" x14ac:dyDescent="0.25">
      <c r="A247" s="291"/>
      <c r="B247" s="245" t="s">
        <v>222</v>
      </c>
      <c r="C247" s="17"/>
      <c r="D247" s="17"/>
      <c r="E247" s="47"/>
      <c r="F247" s="17"/>
      <c r="G247" s="17"/>
      <c r="H247" s="57">
        <f>SUM(H248:H252)</f>
        <v>2902.5</v>
      </c>
      <c r="I247" s="57">
        <f t="shared" ref="I247" si="47">SUM(I248:I252)</f>
        <v>0</v>
      </c>
      <c r="J247" s="57">
        <f t="shared" ref="J247" si="48">SUM(J248:J252)</f>
        <v>578.41</v>
      </c>
      <c r="K247" s="57">
        <f t="shared" ref="K247" si="49">SUM(K248:K252)</f>
        <v>585</v>
      </c>
      <c r="L247" s="57">
        <f t="shared" ref="L247" si="50">SUM(L248:L252)</f>
        <v>1739.0900000000001</v>
      </c>
      <c r="M247" s="57">
        <f t="shared" ref="M247" si="51">SUM(M248:M252)</f>
        <v>15886.800000000001</v>
      </c>
      <c r="N247" s="57">
        <f t="shared" ref="N247" si="52">SUM(N248:N252)</f>
        <v>0</v>
      </c>
      <c r="O247" s="295"/>
      <c r="P247" s="291"/>
    </row>
    <row r="248" spans="1:24" x14ac:dyDescent="0.25">
      <c r="A248" s="291"/>
      <c r="B248" s="292" t="s">
        <v>24</v>
      </c>
      <c r="C248" s="8" t="s">
        <v>25</v>
      </c>
      <c r="D248" s="8" t="s">
        <v>26</v>
      </c>
      <c r="E248" s="8" t="s">
        <v>48</v>
      </c>
      <c r="F248" s="244" t="s">
        <v>110</v>
      </c>
      <c r="G248" s="14">
        <v>612</v>
      </c>
      <c r="H248" s="57">
        <f>I248+J248+K248+L248</f>
        <v>0</v>
      </c>
      <c r="I248" s="57">
        <v>0</v>
      </c>
      <c r="J248" s="57">
        <v>0</v>
      </c>
      <c r="K248" s="57">
        <v>0</v>
      </c>
      <c r="L248" s="57">
        <v>0</v>
      </c>
      <c r="M248" s="57">
        <v>3495.1</v>
      </c>
      <c r="N248" s="57">
        <v>0</v>
      </c>
      <c r="O248" s="295"/>
      <c r="P248" s="291"/>
    </row>
    <row r="249" spans="1:24" x14ac:dyDescent="0.25">
      <c r="A249" s="291"/>
      <c r="B249" s="292"/>
      <c r="C249" s="8" t="s">
        <v>25</v>
      </c>
      <c r="D249" s="8" t="s">
        <v>26</v>
      </c>
      <c r="E249" s="8" t="s">
        <v>48</v>
      </c>
      <c r="F249" s="244" t="s">
        <v>144</v>
      </c>
      <c r="G249" s="14">
        <v>612</v>
      </c>
      <c r="H249" s="57">
        <f>I249+J249+K249+L249</f>
        <v>2902.5</v>
      </c>
      <c r="I249" s="57">
        <v>0</v>
      </c>
      <c r="J249" s="57">
        <v>578.41</v>
      </c>
      <c r="K249" s="57">
        <v>585</v>
      </c>
      <c r="L249" s="57">
        <f>2902.5-J249-K249</f>
        <v>1739.0900000000001</v>
      </c>
      <c r="M249" s="57">
        <v>0</v>
      </c>
      <c r="N249" s="57">
        <v>0</v>
      </c>
      <c r="O249" s="295"/>
      <c r="P249" s="291"/>
      <c r="Q249">
        <v>136</v>
      </c>
      <c r="R249">
        <v>7</v>
      </c>
      <c r="S249">
        <v>9</v>
      </c>
      <c r="T249" t="s">
        <v>144</v>
      </c>
      <c r="U249">
        <v>610</v>
      </c>
      <c r="V249" s="22">
        <v>1321.7</v>
      </c>
      <c r="W249" s="22">
        <v>2902.5</v>
      </c>
      <c r="X249" s="22">
        <v>2902.5</v>
      </c>
    </row>
    <row r="250" spans="1:24" ht="25.5" x14ac:dyDescent="0.25">
      <c r="A250" s="291"/>
      <c r="B250" s="245" t="s">
        <v>29</v>
      </c>
      <c r="C250" s="8" t="s">
        <v>25</v>
      </c>
      <c r="D250" s="8" t="s">
        <v>26</v>
      </c>
      <c r="E250" s="8" t="s">
        <v>48</v>
      </c>
      <c r="F250" s="244" t="s">
        <v>110</v>
      </c>
      <c r="G250" s="14">
        <v>612</v>
      </c>
      <c r="H250" s="57">
        <f>I250+J250+K250+L250</f>
        <v>0</v>
      </c>
      <c r="I250" s="57">
        <v>0</v>
      </c>
      <c r="J250" s="57">
        <v>0</v>
      </c>
      <c r="K250" s="57">
        <v>0</v>
      </c>
      <c r="L250" s="57">
        <v>0</v>
      </c>
      <c r="M250" s="57">
        <v>12391.7</v>
      </c>
      <c r="N250" s="57">
        <v>0</v>
      </c>
      <c r="O250" s="295"/>
      <c r="P250" s="291"/>
    </row>
    <row r="251" spans="1:24" ht="37.15" customHeight="1" x14ac:dyDescent="0.25">
      <c r="A251" s="291"/>
      <c r="B251" s="245" t="s">
        <v>30</v>
      </c>
      <c r="C251" s="26" t="s">
        <v>22</v>
      </c>
      <c r="D251" s="26" t="s">
        <v>22</v>
      </c>
      <c r="E251" s="26" t="s">
        <v>22</v>
      </c>
      <c r="F251" s="26" t="s">
        <v>22</v>
      </c>
      <c r="G251" s="14"/>
      <c r="H251" s="25"/>
      <c r="I251" s="15"/>
      <c r="J251" s="15"/>
      <c r="K251" s="15"/>
      <c r="L251" s="62"/>
      <c r="M251" s="15"/>
      <c r="N251" s="15"/>
      <c r="O251" s="295"/>
      <c r="P251" s="291"/>
    </row>
    <row r="252" spans="1:24" ht="25.5" x14ac:dyDescent="0.25">
      <c r="A252" s="291"/>
      <c r="B252" s="245" t="s">
        <v>31</v>
      </c>
      <c r="C252" s="26" t="s">
        <v>22</v>
      </c>
      <c r="D252" s="26" t="s">
        <v>22</v>
      </c>
      <c r="E252" s="26" t="s">
        <v>22</v>
      </c>
      <c r="F252" s="26" t="s">
        <v>22</v>
      </c>
      <c r="G252" s="14"/>
      <c r="H252" s="25"/>
      <c r="I252" s="15"/>
      <c r="J252" s="15"/>
      <c r="K252" s="15"/>
      <c r="L252" s="15"/>
      <c r="M252" s="15"/>
      <c r="N252" s="15"/>
      <c r="O252" s="295"/>
      <c r="P252" s="291"/>
    </row>
    <row r="253" spans="1:24" ht="38.25" customHeight="1" x14ac:dyDescent="0.25">
      <c r="A253" s="294"/>
      <c r="B253" s="245" t="s">
        <v>213</v>
      </c>
      <c r="C253" s="8"/>
      <c r="D253" s="8"/>
      <c r="E253" s="8"/>
      <c r="F253" s="244"/>
      <c r="G253" s="14"/>
      <c r="H253" s="25"/>
      <c r="I253" s="15"/>
      <c r="J253" s="15"/>
      <c r="K253" s="15"/>
      <c r="L253" s="15"/>
      <c r="M253" s="15"/>
      <c r="N253" s="15"/>
      <c r="O253" s="289"/>
      <c r="P253" s="294"/>
    </row>
    <row r="254" spans="1:24" ht="31.9" hidden="1" customHeight="1" x14ac:dyDescent="0.25">
      <c r="A254" s="291" t="s">
        <v>113</v>
      </c>
      <c r="B254" s="243" t="s">
        <v>20</v>
      </c>
      <c r="C254" s="102"/>
      <c r="D254" s="102"/>
      <c r="E254" s="113"/>
      <c r="F254" s="102"/>
      <c r="G254" s="102"/>
      <c r="H254" s="120" t="s">
        <v>22</v>
      </c>
      <c r="I254" s="120" t="s">
        <v>22</v>
      </c>
      <c r="J254" s="120" t="s">
        <v>22</v>
      </c>
      <c r="K254" s="120" t="s">
        <v>22</v>
      </c>
      <c r="L254" s="120" t="s">
        <v>22</v>
      </c>
      <c r="M254" s="120" t="s">
        <v>22</v>
      </c>
      <c r="N254" s="120" t="s">
        <v>22</v>
      </c>
      <c r="O254" s="295" t="s">
        <v>109</v>
      </c>
      <c r="P254" s="291" t="s">
        <v>114</v>
      </c>
    </row>
    <row r="255" spans="1:24" ht="31.9" hidden="1" customHeight="1" x14ac:dyDescent="0.25">
      <c r="A255" s="291"/>
      <c r="B255" s="245" t="s">
        <v>21</v>
      </c>
      <c r="C255" s="17"/>
      <c r="D255" s="17"/>
      <c r="E255" s="47"/>
      <c r="F255" s="17"/>
      <c r="G255" s="17"/>
      <c r="H255" s="19">
        <f>H256</f>
        <v>0</v>
      </c>
      <c r="I255" s="15">
        <v>0</v>
      </c>
      <c r="J255" s="15">
        <v>0</v>
      </c>
      <c r="K255" s="15">
        <v>0</v>
      </c>
      <c r="L255" s="15">
        <v>0</v>
      </c>
      <c r="M255" s="19">
        <f>M256</f>
        <v>0</v>
      </c>
      <c r="N255" s="19">
        <f>N256</f>
        <v>0</v>
      </c>
      <c r="O255" s="295"/>
      <c r="P255" s="291"/>
    </row>
    <row r="256" spans="1:24" ht="31.9" hidden="1" customHeight="1" x14ac:dyDescent="0.25">
      <c r="A256" s="291"/>
      <c r="B256" s="245" t="s">
        <v>23</v>
      </c>
      <c r="C256" s="17"/>
      <c r="D256" s="17"/>
      <c r="E256" s="47"/>
      <c r="F256" s="17"/>
      <c r="G256" s="17"/>
      <c r="H256" s="105">
        <f>H257+H259</f>
        <v>0</v>
      </c>
      <c r="I256" s="15">
        <v>0</v>
      </c>
      <c r="J256" s="15">
        <f>J257+J259</f>
        <v>0</v>
      </c>
      <c r="K256" s="15">
        <f>K257+K259</f>
        <v>0</v>
      </c>
      <c r="L256" s="15">
        <f>L257+L259</f>
        <v>0</v>
      </c>
      <c r="M256" s="19">
        <f>M257+M259</f>
        <v>0</v>
      </c>
      <c r="N256" s="19">
        <f>N257+N259</f>
        <v>0</v>
      </c>
      <c r="O256" s="295"/>
      <c r="P256" s="291"/>
    </row>
    <row r="257" spans="1:30" ht="31.9" hidden="1" customHeight="1" x14ac:dyDescent="0.25">
      <c r="A257" s="291"/>
      <c r="B257" s="238" t="s">
        <v>24</v>
      </c>
      <c r="C257" s="8" t="s">
        <v>25</v>
      </c>
      <c r="D257" s="8" t="s">
        <v>26</v>
      </c>
      <c r="E257" s="8" t="s">
        <v>48</v>
      </c>
      <c r="F257" s="244" t="s">
        <v>115</v>
      </c>
      <c r="G257" s="14">
        <v>612</v>
      </c>
      <c r="H257" s="105">
        <f>H258</f>
        <v>0</v>
      </c>
      <c r="I257" s="105">
        <f t="shared" ref="I257:N257" si="53">I258</f>
        <v>0</v>
      </c>
      <c r="J257" s="105">
        <f t="shared" si="53"/>
        <v>0</v>
      </c>
      <c r="K257" s="105">
        <f t="shared" si="53"/>
        <v>0</v>
      </c>
      <c r="L257" s="105">
        <f t="shared" si="53"/>
        <v>0</v>
      </c>
      <c r="M257" s="105">
        <f t="shared" si="53"/>
        <v>0</v>
      </c>
      <c r="N257" s="105">
        <f t="shared" si="53"/>
        <v>0</v>
      </c>
      <c r="O257" s="295"/>
      <c r="P257" s="291"/>
    </row>
    <row r="258" spans="1:30" ht="31.9" hidden="1" customHeight="1" outlineLevel="1" x14ac:dyDescent="0.25">
      <c r="A258" s="291"/>
      <c r="B258" s="238"/>
      <c r="C258" s="8"/>
      <c r="D258" s="8"/>
      <c r="E258" s="8"/>
      <c r="F258" s="244" t="s">
        <v>115</v>
      </c>
      <c r="G258" s="14">
        <v>612</v>
      </c>
      <c r="H258" s="105">
        <f>I258+J258+K258+L258</f>
        <v>0</v>
      </c>
      <c r="I258" s="15">
        <v>0</v>
      </c>
      <c r="J258" s="15">
        <v>0</v>
      </c>
      <c r="K258" s="15">
        <v>0</v>
      </c>
      <c r="L258" s="15">
        <v>0</v>
      </c>
      <c r="M258" s="105">
        <v>0</v>
      </c>
      <c r="N258" s="105">
        <v>0</v>
      </c>
      <c r="O258" s="295"/>
      <c r="P258" s="291"/>
    </row>
    <row r="259" spans="1:30" ht="31.9" hidden="1" customHeight="1" collapsed="1" x14ac:dyDescent="0.25">
      <c r="A259" s="291"/>
      <c r="B259" s="245" t="s">
        <v>29</v>
      </c>
      <c r="C259" s="8"/>
      <c r="D259" s="8"/>
      <c r="E259" s="8"/>
      <c r="F259" s="244"/>
      <c r="G259" s="14"/>
      <c r="H259" s="25"/>
      <c r="I259" s="15"/>
      <c r="J259" s="15"/>
      <c r="K259" s="15"/>
      <c r="L259" s="15"/>
      <c r="M259" s="15"/>
      <c r="N259" s="15"/>
      <c r="O259" s="295"/>
      <c r="P259" s="291"/>
    </row>
    <row r="260" spans="1:30" ht="16.149999999999999" hidden="1" customHeight="1" x14ac:dyDescent="0.25">
      <c r="A260" s="291"/>
      <c r="B260" s="245" t="s">
        <v>30</v>
      </c>
      <c r="C260" s="8"/>
      <c r="D260" s="8"/>
      <c r="E260" s="8"/>
      <c r="F260" s="244"/>
      <c r="G260" s="14"/>
      <c r="H260" s="25"/>
      <c r="I260" s="15"/>
      <c r="J260" s="15"/>
      <c r="K260" s="15"/>
      <c r="L260" s="15"/>
      <c r="M260" s="15"/>
      <c r="N260" s="15"/>
      <c r="O260" s="295"/>
      <c r="P260" s="291"/>
    </row>
    <row r="261" spans="1:30" ht="25.9" hidden="1" customHeight="1" x14ac:dyDescent="0.25">
      <c r="A261" s="291"/>
      <c r="B261" s="246" t="s">
        <v>31</v>
      </c>
      <c r="C261" s="74"/>
      <c r="D261" s="74"/>
      <c r="E261" s="74"/>
      <c r="F261" s="239"/>
      <c r="G261" s="75"/>
      <c r="H261" s="121"/>
      <c r="I261" s="122"/>
      <c r="J261" s="122"/>
      <c r="K261" s="122"/>
      <c r="L261" s="122"/>
      <c r="M261" s="122"/>
      <c r="N261" s="122"/>
      <c r="O261" s="295"/>
      <c r="P261" s="291"/>
    </row>
    <row r="262" spans="1:30" ht="25.5" x14ac:dyDescent="0.25">
      <c r="A262" s="293" t="s">
        <v>116</v>
      </c>
      <c r="B262" s="245" t="s">
        <v>20</v>
      </c>
      <c r="C262" s="17"/>
      <c r="D262" s="17"/>
      <c r="E262" s="47"/>
      <c r="F262" s="17"/>
      <c r="G262" s="17"/>
      <c r="H262" s="23">
        <v>36</v>
      </c>
      <c r="I262" s="20" t="s">
        <v>22</v>
      </c>
      <c r="J262" s="20" t="s">
        <v>22</v>
      </c>
      <c r="K262" s="20" t="s">
        <v>22</v>
      </c>
      <c r="L262" s="20" t="s">
        <v>22</v>
      </c>
      <c r="M262" s="23">
        <v>40</v>
      </c>
      <c r="N262" s="23">
        <v>40</v>
      </c>
      <c r="O262" s="290" t="s">
        <v>394</v>
      </c>
      <c r="P262" s="293" t="s">
        <v>425</v>
      </c>
      <c r="Q262" s="224"/>
      <c r="R262" s="224"/>
      <c r="S262" s="224"/>
      <c r="T262" s="224"/>
      <c r="U262" s="224"/>
      <c r="V262" s="225"/>
      <c r="W262" s="225"/>
      <c r="X262" s="225"/>
      <c r="Y262" s="224"/>
      <c r="Z262" s="224"/>
      <c r="AA262" s="224"/>
      <c r="AB262" s="224"/>
    </row>
    <row r="263" spans="1:30" ht="31.5" customHeight="1" x14ac:dyDescent="0.25">
      <c r="A263" s="291"/>
      <c r="B263" s="245" t="s">
        <v>21</v>
      </c>
      <c r="C263" s="17"/>
      <c r="D263" s="17"/>
      <c r="E263" s="47"/>
      <c r="F263" s="17"/>
      <c r="G263" s="17"/>
      <c r="H263" s="57">
        <f>H264/H262</f>
        <v>10270.452777777777</v>
      </c>
      <c r="I263" s="20" t="s">
        <v>22</v>
      </c>
      <c r="J263" s="20" t="s">
        <v>22</v>
      </c>
      <c r="K263" s="20" t="s">
        <v>22</v>
      </c>
      <c r="L263" s="20" t="s">
        <v>22</v>
      </c>
      <c r="M263" s="57">
        <f>M264/M262</f>
        <v>6569.6875</v>
      </c>
      <c r="N263" s="57">
        <f>N264/N262</f>
        <v>6578.4549999999999</v>
      </c>
      <c r="O263" s="295"/>
      <c r="P263" s="291"/>
      <c r="Q263" s="224"/>
      <c r="R263" s="224"/>
      <c r="S263" s="224"/>
      <c r="T263" s="224"/>
      <c r="U263" s="224"/>
      <c r="V263" s="225"/>
      <c r="W263" s="225"/>
      <c r="X263" s="225"/>
      <c r="Y263" s="224"/>
      <c r="Z263" s="224"/>
      <c r="AA263" s="224"/>
      <c r="AB263" s="224"/>
    </row>
    <row r="264" spans="1:30" ht="38.25" x14ac:dyDescent="0.25">
      <c r="A264" s="291"/>
      <c r="B264" s="245" t="s">
        <v>222</v>
      </c>
      <c r="C264" s="17"/>
      <c r="D264" s="17"/>
      <c r="E264" s="47"/>
      <c r="F264" s="17"/>
      <c r="G264" s="17"/>
      <c r="H264" s="57">
        <f>SUM(H265:H271)</f>
        <v>369736.29999999993</v>
      </c>
      <c r="I264" s="57">
        <f t="shared" ref="I264:N264" si="54">SUM(I265:I271)</f>
        <v>32366.799999999999</v>
      </c>
      <c r="J264" s="57">
        <f t="shared" si="54"/>
        <v>67973</v>
      </c>
      <c r="K264" s="57">
        <f t="shared" si="54"/>
        <v>134573</v>
      </c>
      <c r="L264" s="57">
        <f t="shared" si="54"/>
        <v>134823.5</v>
      </c>
      <c r="M264" s="57">
        <f t="shared" si="54"/>
        <v>262787.5</v>
      </c>
      <c r="N264" s="57">
        <f t="shared" si="54"/>
        <v>263138.2</v>
      </c>
      <c r="O264" s="295"/>
      <c r="P264" s="291"/>
      <c r="Q264" s="224"/>
      <c r="R264" s="224"/>
      <c r="S264" s="224"/>
      <c r="T264" s="224"/>
      <c r="U264" s="224"/>
      <c r="V264" s="225"/>
      <c r="W264" s="225"/>
      <c r="X264" s="225"/>
      <c r="Y264" s="224"/>
      <c r="Z264" s="224"/>
      <c r="AA264" s="224"/>
      <c r="AB264" s="224"/>
    </row>
    <row r="265" spans="1:30" ht="15" customHeight="1" x14ac:dyDescent="0.25">
      <c r="A265" s="291"/>
      <c r="B265" s="292" t="s">
        <v>24</v>
      </c>
      <c r="C265" s="8" t="s">
        <v>25</v>
      </c>
      <c r="D265" s="8" t="s">
        <v>26</v>
      </c>
      <c r="E265" s="8" t="s">
        <v>48</v>
      </c>
      <c r="F265" s="17" t="s">
        <v>412</v>
      </c>
      <c r="G265" s="8" t="s">
        <v>68</v>
      </c>
      <c r="H265" s="57">
        <f>H275+H284</f>
        <v>145065.79999999999</v>
      </c>
      <c r="I265" s="57">
        <f t="shared" ref="I265:N265" si="55">I275+I284</f>
        <v>3200</v>
      </c>
      <c r="J265" s="57">
        <f t="shared" si="55"/>
        <v>19100</v>
      </c>
      <c r="K265" s="57">
        <f t="shared" si="55"/>
        <v>64500</v>
      </c>
      <c r="L265" s="57">
        <f t="shared" si="55"/>
        <v>58265.8</v>
      </c>
      <c r="M265" s="57">
        <f t="shared" si="55"/>
        <v>150275.5</v>
      </c>
      <c r="N265" s="57">
        <f t="shared" si="55"/>
        <v>150275.5</v>
      </c>
      <c r="O265" s="295"/>
      <c r="P265" s="291"/>
      <c r="Q265" s="226">
        <v>136</v>
      </c>
      <c r="R265" s="226">
        <v>7</v>
      </c>
      <c r="S265" s="226">
        <v>9</v>
      </c>
      <c r="T265" s="226" t="s">
        <v>221</v>
      </c>
      <c r="U265" s="226">
        <v>600</v>
      </c>
      <c r="V265" s="227">
        <v>216861.1</v>
      </c>
      <c r="W265" s="227">
        <v>208716</v>
      </c>
      <c r="X265" s="227">
        <v>208716</v>
      </c>
      <c r="Y265" s="224"/>
      <c r="Z265" s="224"/>
      <c r="AA265" s="224"/>
      <c r="AB265" s="224"/>
    </row>
    <row r="266" spans="1:30" x14ac:dyDescent="0.25">
      <c r="A266" s="291"/>
      <c r="B266" s="292"/>
      <c r="C266" s="8" t="s">
        <v>25</v>
      </c>
      <c r="D266" s="8" t="s">
        <v>26</v>
      </c>
      <c r="E266" s="8" t="s">
        <v>48</v>
      </c>
      <c r="F266" s="17" t="s">
        <v>412</v>
      </c>
      <c r="G266" s="8" t="s">
        <v>118</v>
      </c>
      <c r="H266" s="19">
        <f t="shared" ref="H266:L266" si="56">H276+H285</f>
        <v>53230.8</v>
      </c>
      <c r="I266" s="57">
        <f t="shared" si="56"/>
        <v>7000</v>
      </c>
      <c r="J266" s="57">
        <f t="shared" si="56"/>
        <v>25900</v>
      </c>
      <c r="K266" s="57">
        <f t="shared" si="56"/>
        <v>15600</v>
      </c>
      <c r="L266" s="57">
        <f t="shared" si="56"/>
        <v>4730.8</v>
      </c>
      <c r="M266" s="57">
        <f>M276+M285</f>
        <v>58440.5</v>
      </c>
      <c r="N266" s="57">
        <f>N276+N285</f>
        <v>58440.5</v>
      </c>
      <c r="O266" s="295"/>
      <c r="P266" s="291"/>
      <c r="Q266" s="224">
        <v>136</v>
      </c>
      <c r="R266" s="224">
        <v>7</v>
      </c>
      <c r="S266" s="224">
        <v>9</v>
      </c>
      <c r="T266" s="224" t="s">
        <v>221</v>
      </c>
      <c r="U266" s="224">
        <v>610</v>
      </c>
      <c r="V266" s="225">
        <v>150100</v>
      </c>
      <c r="W266" s="225">
        <v>152362.6</v>
      </c>
      <c r="X266" s="225">
        <v>152362.6</v>
      </c>
      <c r="Y266" s="224"/>
      <c r="Z266" s="224"/>
      <c r="AA266" s="224"/>
      <c r="AB266" s="224"/>
    </row>
    <row r="267" spans="1:30" x14ac:dyDescent="0.25">
      <c r="A267" s="291"/>
      <c r="B267" s="292"/>
      <c r="C267" s="8" t="s">
        <v>25</v>
      </c>
      <c r="D267" s="8" t="s">
        <v>26</v>
      </c>
      <c r="E267" s="8" t="s">
        <v>48</v>
      </c>
      <c r="F267" s="17" t="s">
        <v>220</v>
      </c>
      <c r="G267" s="8" t="s">
        <v>219</v>
      </c>
      <c r="H267" s="57">
        <f>H293</f>
        <v>42075.8</v>
      </c>
      <c r="I267" s="57">
        <f t="shared" ref="I267:N267" si="57">I293</f>
        <v>22166.799999999999</v>
      </c>
      <c r="J267" s="57">
        <f t="shared" si="57"/>
        <v>5973</v>
      </c>
      <c r="K267" s="57">
        <f t="shared" si="57"/>
        <v>5973</v>
      </c>
      <c r="L267" s="57">
        <f>L293</f>
        <v>7963</v>
      </c>
      <c r="M267" s="57">
        <f t="shared" si="57"/>
        <v>24071.5</v>
      </c>
      <c r="N267" s="57">
        <f t="shared" si="57"/>
        <v>24422.2</v>
      </c>
      <c r="O267" s="295"/>
      <c r="P267" s="291"/>
      <c r="Q267" s="224">
        <v>136</v>
      </c>
      <c r="R267" s="228">
        <v>7</v>
      </c>
      <c r="S267" s="228">
        <v>9</v>
      </c>
      <c r="T267" s="228" t="s">
        <v>221</v>
      </c>
      <c r="U267" s="228">
        <v>620</v>
      </c>
      <c r="V267" s="229">
        <v>66761.100000000006</v>
      </c>
      <c r="W267" s="229">
        <v>56353.4</v>
      </c>
      <c r="X267" s="229">
        <v>56353.4</v>
      </c>
      <c r="Y267" s="224"/>
      <c r="Z267" s="224"/>
      <c r="AA267" s="224"/>
      <c r="AB267" s="224"/>
    </row>
    <row r="268" spans="1:30" ht="25.5" x14ac:dyDescent="0.25">
      <c r="A268" s="291"/>
      <c r="B268" s="245" t="s">
        <v>29</v>
      </c>
      <c r="C268" s="8"/>
      <c r="D268" s="8"/>
      <c r="E268" s="8"/>
      <c r="F268" s="17"/>
      <c r="G268" s="8"/>
      <c r="H268" s="57"/>
      <c r="I268" s="57"/>
      <c r="J268" s="57"/>
      <c r="K268" s="57"/>
      <c r="L268" s="57"/>
      <c r="M268" s="57"/>
      <c r="N268" s="57"/>
      <c r="O268" s="295"/>
      <c r="P268" s="291"/>
      <c r="Q268" s="224"/>
      <c r="R268" s="224"/>
      <c r="S268" s="224"/>
      <c r="T268" s="224"/>
      <c r="U268" s="224"/>
      <c r="V268" s="225"/>
      <c r="W268" s="225"/>
      <c r="X268" s="225"/>
      <c r="Y268" s="224"/>
      <c r="Z268" s="224"/>
      <c r="AA268" s="224"/>
      <c r="AB268" s="225"/>
      <c r="AC268" s="150"/>
      <c r="AD268" s="150"/>
    </row>
    <row r="269" spans="1:30" ht="25.5" x14ac:dyDescent="0.25">
      <c r="A269" s="291"/>
      <c r="B269" s="245" t="s">
        <v>30</v>
      </c>
      <c r="C269" s="26" t="s">
        <v>22</v>
      </c>
      <c r="D269" s="26" t="s">
        <v>22</v>
      </c>
      <c r="E269" s="26" t="s">
        <v>22</v>
      </c>
      <c r="F269" s="26" t="s">
        <v>22</v>
      </c>
      <c r="G269" s="17"/>
      <c r="H269" s="57"/>
      <c r="I269" s="57"/>
      <c r="J269" s="57"/>
      <c r="K269" s="57"/>
      <c r="L269" s="57"/>
      <c r="M269" s="57"/>
      <c r="N269" s="57"/>
      <c r="O269" s="295"/>
      <c r="P269" s="291"/>
      <c r="Q269" s="224"/>
      <c r="R269" s="224"/>
      <c r="S269" s="224"/>
      <c r="T269" s="224"/>
      <c r="U269" s="224"/>
      <c r="V269" s="225"/>
      <c r="W269" s="225"/>
      <c r="X269" s="225"/>
      <c r="Y269" s="224"/>
      <c r="Z269" s="224"/>
      <c r="AA269" s="224"/>
      <c r="AB269" s="224"/>
    </row>
    <row r="270" spans="1:30" ht="57" customHeight="1" x14ac:dyDescent="0.25">
      <c r="A270" s="291"/>
      <c r="B270" s="245" t="s">
        <v>31</v>
      </c>
      <c r="C270" s="26" t="s">
        <v>22</v>
      </c>
      <c r="D270" s="26" t="s">
        <v>22</v>
      </c>
      <c r="E270" s="26" t="s">
        <v>22</v>
      </c>
      <c r="F270" s="26" t="s">
        <v>22</v>
      </c>
      <c r="G270" s="26"/>
      <c r="H270" s="57">
        <f>H279+H288+H296</f>
        <v>129363.9</v>
      </c>
      <c r="I270" s="57">
        <f t="shared" ref="I270:N270" si="58">I279+I288+I296</f>
        <v>0</v>
      </c>
      <c r="J270" s="57">
        <f t="shared" si="58"/>
        <v>17000</v>
      </c>
      <c r="K270" s="57">
        <f t="shared" si="58"/>
        <v>48500</v>
      </c>
      <c r="L270" s="57">
        <f t="shared" si="58"/>
        <v>63863.899999999994</v>
      </c>
      <c r="M270" s="57">
        <f t="shared" si="58"/>
        <v>30000</v>
      </c>
      <c r="N270" s="57">
        <f t="shared" si="58"/>
        <v>30000</v>
      </c>
      <c r="O270" s="295"/>
      <c r="P270" s="291"/>
      <c r="Q270" s="224"/>
      <c r="R270" s="224"/>
      <c r="S270" s="224"/>
      <c r="T270" s="224"/>
      <c r="U270" s="224"/>
      <c r="V270" s="225"/>
      <c r="W270" s="225"/>
      <c r="X270" s="225"/>
      <c r="Y270" s="224"/>
      <c r="Z270" s="224"/>
      <c r="AA270" s="224"/>
      <c r="AB270" s="224"/>
    </row>
    <row r="271" spans="1:30" ht="90" customHeight="1" x14ac:dyDescent="0.25">
      <c r="A271" s="294"/>
      <c r="B271" s="245" t="s">
        <v>213</v>
      </c>
      <c r="C271" s="26"/>
      <c r="D271" s="26"/>
      <c r="E271" s="26"/>
      <c r="F271" s="26"/>
      <c r="G271" s="26"/>
      <c r="H271" s="57"/>
      <c r="I271" s="57"/>
      <c r="J271" s="57"/>
      <c r="K271" s="57"/>
      <c r="L271" s="57"/>
      <c r="M271" s="57"/>
      <c r="N271" s="57"/>
      <c r="O271" s="289"/>
      <c r="P271" s="294"/>
      <c r="Q271" s="224"/>
      <c r="R271" s="224"/>
      <c r="S271" s="224"/>
      <c r="T271" s="224"/>
      <c r="U271" s="224"/>
      <c r="V271" s="225"/>
      <c r="W271" s="225"/>
      <c r="X271" s="225"/>
      <c r="Y271" s="224"/>
      <c r="Z271" s="224"/>
      <c r="AA271" s="224"/>
      <c r="AB271" s="224"/>
    </row>
    <row r="272" spans="1:30" ht="25.5" customHeight="1" x14ac:dyDescent="0.25">
      <c r="A272" s="293" t="s">
        <v>117</v>
      </c>
      <c r="B272" s="245" t="s">
        <v>20</v>
      </c>
      <c r="C272" s="17"/>
      <c r="D272" s="17"/>
      <c r="E272" s="47"/>
      <c r="F272" s="17"/>
      <c r="G272" s="17"/>
      <c r="H272" s="23">
        <v>3</v>
      </c>
      <c r="I272" s="23">
        <v>3</v>
      </c>
      <c r="J272" s="23">
        <v>3</v>
      </c>
      <c r="K272" s="23">
        <v>3</v>
      </c>
      <c r="L272" s="23">
        <v>3</v>
      </c>
      <c r="M272" s="23">
        <v>3</v>
      </c>
      <c r="N272" s="23">
        <v>3</v>
      </c>
      <c r="O272" s="290" t="s">
        <v>34</v>
      </c>
      <c r="P272" s="293" t="s">
        <v>439</v>
      </c>
    </row>
    <row r="273" spans="1:30" ht="25.5" x14ac:dyDescent="0.25">
      <c r="A273" s="291"/>
      <c r="B273" s="245" t="s">
        <v>21</v>
      </c>
      <c r="C273" s="17"/>
      <c r="D273" s="17"/>
      <c r="E273" s="47"/>
      <c r="F273" s="17"/>
      <c r="G273" s="17"/>
      <c r="H273" s="19">
        <f>H274/H272</f>
        <v>58454.633333333331</v>
      </c>
      <c r="I273" s="7" t="s">
        <v>22</v>
      </c>
      <c r="J273" s="7" t="s">
        <v>22</v>
      </c>
      <c r="K273" s="7" t="s">
        <v>22</v>
      </c>
      <c r="L273" s="7" t="s">
        <v>22</v>
      </c>
      <c r="M273" s="19">
        <f>M274/M272</f>
        <v>15000</v>
      </c>
      <c r="N273" s="19">
        <f>N274/N272</f>
        <v>15000</v>
      </c>
      <c r="O273" s="295"/>
      <c r="P273" s="291"/>
    </row>
    <row r="274" spans="1:30" ht="38.25" x14ac:dyDescent="0.25">
      <c r="A274" s="291"/>
      <c r="B274" s="245" t="s">
        <v>222</v>
      </c>
      <c r="C274" s="17"/>
      <c r="D274" s="17"/>
      <c r="E274" s="47"/>
      <c r="F274" s="17"/>
      <c r="G274" s="17"/>
      <c r="H274" s="19">
        <f>SUM(H275:H279)</f>
        <v>175363.9</v>
      </c>
      <c r="I274" s="19">
        <f t="shared" ref="I274:N274" si="59">SUM(I275:I279)</f>
        <v>10200</v>
      </c>
      <c r="J274" s="19">
        <f>SUM(J275:J279)</f>
        <v>31000</v>
      </c>
      <c r="K274" s="19">
        <f t="shared" si="59"/>
        <v>72800</v>
      </c>
      <c r="L274" s="19">
        <f t="shared" si="59"/>
        <v>61363.899999999994</v>
      </c>
      <c r="M274" s="19">
        <f t="shared" si="59"/>
        <v>45000</v>
      </c>
      <c r="N274" s="19">
        <f t="shared" si="59"/>
        <v>45000</v>
      </c>
      <c r="O274" s="295"/>
      <c r="P274" s="291"/>
    </row>
    <row r="275" spans="1:30" x14ac:dyDescent="0.25">
      <c r="A275" s="291"/>
      <c r="B275" s="292" t="s">
        <v>24</v>
      </c>
      <c r="C275" s="8" t="s">
        <v>25</v>
      </c>
      <c r="D275" s="8" t="s">
        <v>26</v>
      </c>
      <c r="E275" s="8" t="s">
        <v>48</v>
      </c>
      <c r="F275" s="17" t="s">
        <v>412</v>
      </c>
      <c r="G275" s="8" t="s">
        <v>68</v>
      </c>
      <c r="H275" s="19">
        <f>I275+J275+K275+L275</f>
        <v>17500</v>
      </c>
      <c r="I275" s="19">
        <v>3200</v>
      </c>
      <c r="J275" s="19">
        <v>0</v>
      </c>
      <c r="K275" s="19">
        <v>14300</v>
      </c>
      <c r="L275" s="19">
        <v>0</v>
      </c>
      <c r="M275" s="19">
        <v>30000</v>
      </c>
      <c r="N275" s="19">
        <v>30000</v>
      </c>
      <c r="O275" s="295"/>
      <c r="P275" s="291"/>
      <c r="AB275" s="22"/>
      <c r="AC275" s="22"/>
      <c r="AD275" s="22"/>
    </row>
    <row r="276" spans="1:30" x14ac:dyDescent="0.25">
      <c r="A276" s="291"/>
      <c r="B276" s="292"/>
      <c r="C276" s="8" t="s">
        <v>25</v>
      </c>
      <c r="D276" s="8" t="s">
        <v>26</v>
      </c>
      <c r="E276" s="8" t="s">
        <v>48</v>
      </c>
      <c r="F276" s="17" t="s">
        <v>412</v>
      </c>
      <c r="G276" s="8" t="s">
        <v>118</v>
      </c>
      <c r="H276" s="19">
        <f>I276+J276+K276+L276</f>
        <v>38500</v>
      </c>
      <c r="I276" s="6">
        <v>7000</v>
      </c>
      <c r="J276" s="6">
        <v>19000</v>
      </c>
      <c r="K276" s="6">
        <v>12500</v>
      </c>
      <c r="L276" s="6">
        <v>0</v>
      </c>
      <c r="M276" s="19">
        <v>0</v>
      </c>
      <c r="N276" s="19">
        <v>0</v>
      </c>
      <c r="O276" s="295"/>
      <c r="P276" s="291"/>
      <c r="AB276" s="22"/>
      <c r="AC276" s="22"/>
      <c r="AD276" s="22"/>
    </row>
    <row r="277" spans="1:30" ht="25.5" x14ac:dyDescent="0.25">
      <c r="A277" s="291"/>
      <c r="B277" s="245" t="s">
        <v>29</v>
      </c>
      <c r="C277" s="17"/>
      <c r="D277" s="17"/>
      <c r="E277" s="47"/>
      <c r="F277" s="19"/>
      <c r="G277" s="17"/>
      <c r="H277" s="19"/>
      <c r="I277" s="19"/>
      <c r="J277" s="19"/>
      <c r="K277" s="19"/>
      <c r="L277" s="19"/>
      <c r="M277" s="19"/>
      <c r="N277" s="19"/>
      <c r="O277" s="295"/>
      <c r="P277" s="291"/>
    </row>
    <row r="278" spans="1:30" ht="25.5" x14ac:dyDescent="0.25">
      <c r="A278" s="291"/>
      <c r="B278" s="245" t="s">
        <v>30</v>
      </c>
      <c r="C278" s="26" t="s">
        <v>22</v>
      </c>
      <c r="D278" s="26" t="s">
        <v>22</v>
      </c>
      <c r="E278" s="26" t="s">
        <v>22</v>
      </c>
      <c r="F278" s="26" t="s">
        <v>22</v>
      </c>
      <c r="G278" s="17"/>
      <c r="H278" s="19"/>
      <c r="I278" s="19"/>
      <c r="J278" s="19"/>
      <c r="K278" s="19"/>
      <c r="L278" s="19"/>
      <c r="M278" s="19"/>
      <c r="N278" s="19"/>
      <c r="O278" s="295"/>
      <c r="P278" s="291"/>
    </row>
    <row r="279" spans="1:30" ht="25.5" x14ac:dyDescent="0.25">
      <c r="A279" s="291"/>
      <c r="B279" s="245" t="s">
        <v>31</v>
      </c>
      <c r="C279" s="26" t="s">
        <v>22</v>
      </c>
      <c r="D279" s="26" t="s">
        <v>22</v>
      </c>
      <c r="E279" s="26" t="s">
        <v>22</v>
      </c>
      <c r="F279" s="26" t="s">
        <v>22</v>
      </c>
      <c r="G279" s="17"/>
      <c r="H279" s="19">
        <v>119363.9</v>
      </c>
      <c r="I279" s="19">
        <v>0</v>
      </c>
      <c r="J279" s="19">
        <v>12000</v>
      </c>
      <c r="K279" s="19">
        <v>46000</v>
      </c>
      <c r="L279" s="19">
        <f>H279-J279-K279</f>
        <v>61363.899999999994</v>
      </c>
      <c r="M279" s="19">
        <v>15000</v>
      </c>
      <c r="N279" s="19">
        <v>15000</v>
      </c>
      <c r="O279" s="295"/>
      <c r="P279" s="291"/>
      <c r="U279" s="22"/>
      <c r="AB279" s="22"/>
      <c r="AC279" s="22"/>
      <c r="AD279" s="22"/>
    </row>
    <row r="280" spans="1:30" ht="25.5" x14ac:dyDescent="0.25">
      <c r="A280" s="294"/>
      <c r="B280" s="245" t="s">
        <v>213</v>
      </c>
      <c r="C280" s="17"/>
      <c r="D280" s="17"/>
      <c r="E280" s="47"/>
      <c r="F280" s="17"/>
      <c r="G280" s="17"/>
      <c r="H280" s="19"/>
      <c r="I280" s="19"/>
      <c r="J280" s="19"/>
      <c r="K280" s="19"/>
      <c r="L280" s="19"/>
      <c r="M280" s="19"/>
      <c r="N280" s="19"/>
      <c r="O280" s="289"/>
      <c r="P280" s="294"/>
      <c r="AB280" s="22"/>
    </row>
    <row r="281" spans="1:30" ht="25.5" customHeight="1" x14ac:dyDescent="0.25">
      <c r="A281" s="293" t="s">
        <v>119</v>
      </c>
      <c r="B281" s="245" t="s">
        <v>20</v>
      </c>
      <c r="C281" s="17"/>
      <c r="D281" s="17"/>
      <c r="E281" s="47"/>
      <c r="F281" s="17"/>
      <c r="G281" s="17"/>
      <c r="H281" s="23">
        <v>35</v>
      </c>
      <c r="I281" s="23">
        <v>35</v>
      </c>
      <c r="J281" s="23">
        <v>35</v>
      </c>
      <c r="K281" s="23">
        <v>35</v>
      </c>
      <c r="L281" s="23">
        <v>35</v>
      </c>
      <c r="M281" s="23">
        <v>39</v>
      </c>
      <c r="N281" s="23">
        <v>39</v>
      </c>
      <c r="O281" s="290" t="s">
        <v>395</v>
      </c>
      <c r="P281" s="293" t="s">
        <v>426</v>
      </c>
    </row>
    <row r="282" spans="1:30" ht="25.5" x14ac:dyDescent="0.25">
      <c r="A282" s="291"/>
      <c r="B282" s="245" t="s">
        <v>21</v>
      </c>
      <c r="C282" s="17"/>
      <c r="D282" s="17"/>
      <c r="E282" s="47"/>
      <c r="F282" s="17"/>
      <c r="G282" s="17"/>
      <c r="H282" s="57">
        <f>H283/H281</f>
        <v>4351.3314285714287</v>
      </c>
      <c r="I282" s="65" t="s">
        <v>22</v>
      </c>
      <c r="J282" s="65" t="s">
        <v>22</v>
      </c>
      <c r="K282" s="65" t="s">
        <v>22</v>
      </c>
      <c r="L282" s="65" t="s">
        <v>22</v>
      </c>
      <c r="M282" s="57">
        <f>M283/M281</f>
        <v>4967.0769230769229</v>
      </c>
      <c r="N282" s="57">
        <f>N283/N281</f>
        <v>4967.0769230769229</v>
      </c>
      <c r="O282" s="295"/>
      <c r="P282" s="291"/>
    </row>
    <row r="283" spans="1:30" ht="38.25" x14ac:dyDescent="0.25">
      <c r="A283" s="291"/>
      <c r="B283" s="245" t="s">
        <v>222</v>
      </c>
      <c r="C283" s="17"/>
      <c r="D283" s="17"/>
      <c r="E283" s="47"/>
      <c r="F283" s="19"/>
      <c r="G283" s="17"/>
      <c r="H283" s="57">
        <f>H284+H285+H286+H287+H288</f>
        <v>152296.6</v>
      </c>
      <c r="I283" s="57">
        <f t="shared" ref="I283:N283" si="60">I284+I285+I286+I287+I288</f>
        <v>0</v>
      </c>
      <c r="J283" s="57">
        <f t="shared" si="60"/>
        <v>31000</v>
      </c>
      <c r="K283" s="57">
        <f t="shared" si="60"/>
        <v>55800</v>
      </c>
      <c r="L283" s="57">
        <f t="shared" si="60"/>
        <v>65496.600000000006</v>
      </c>
      <c r="M283" s="57">
        <f t="shared" si="60"/>
        <v>193716</v>
      </c>
      <c r="N283" s="57">
        <f t="shared" si="60"/>
        <v>193716</v>
      </c>
      <c r="O283" s="295"/>
      <c r="P283" s="291"/>
      <c r="AB283" s="22">
        <f>H288+H279</f>
        <v>129363.9</v>
      </c>
    </row>
    <row r="284" spans="1:30" x14ac:dyDescent="0.25">
      <c r="A284" s="291"/>
      <c r="B284" s="292" t="s">
        <v>24</v>
      </c>
      <c r="C284" s="8" t="s">
        <v>25</v>
      </c>
      <c r="D284" s="8" t="s">
        <v>26</v>
      </c>
      <c r="E284" s="8" t="s">
        <v>48</v>
      </c>
      <c r="F284" s="17" t="s">
        <v>412</v>
      </c>
      <c r="G284" s="8" t="s">
        <v>68</v>
      </c>
      <c r="H284" s="57">
        <f>I284+J284+K284+L284</f>
        <v>127565.8</v>
      </c>
      <c r="I284" s="57">
        <v>0</v>
      </c>
      <c r="J284" s="57">
        <v>19100</v>
      </c>
      <c r="K284" s="57">
        <v>50200</v>
      </c>
      <c r="L284" s="57">
        <v>58265.8</v>
      </c>
      <c r="M284" s="57">
        <f>150275.5-M275</f>
        <v>120275.5</v>
      </c>
      <c r="N284" s="57">
        <f>150275.5-N275</f>
        <v>120275.5</v>
      </c>
      <c r="O284" s="295"/>
      <c r="P284" s="291"/>
    </row>
    <row r="285" spans="1:30" x14ac:dyDescent="0.25">
      <c r="A285" s="291"/>
      <c r="B285" s="292"/>
      <c r="C285" s="8" t="s">
        <v>25</v>
      </c>
      <c r="D285" s="8" t="s">
        <v>26</v>
      </c>
      <c r="E285" s="8" t="s">
        <v>48</v>
      </c>
      <c r="F285" s="17" t="s">
        <v>412</v>
      </c>
      <c r="G285" s="8" t="s">
        <v>118</v>
      </c>
      <c r="H285" s="57">
        <f>I285+J285+K285+L285</f>
        <v>14730.8</v>
      </c>
      <c r="I285" s="51">
        <v>0</v>
      </c>
      <c r="J285" s="51">
        <v>6900</v>
      </c>
      <c r="K285" s="51">
        <v>3100</v>
      </c>
      <c r="L285" s="51">
        <v>4730.8</v>
      </c>
      <c r="M285" s="57">
        <v>58440.5</v>
      </c>
      <c r="N285" s="57">
        <v>58440.5</v>
      </c>
      <c r="O285" s="295"/>
      <c r="P285" s="291"/>
    </row>
    <row r="286" spans="1:30" ht="25.5" x14ac:dyDescent="0.25">
      <c r="A286" s="291"/>
      <c r="B286" s="245" t="s">
        <v>29</v>
      </c>
      <c r="C286" s="17"/>
      <c r="D286" s="17"/>
      <c r="E286" s="47"/>
      <c r="F286" s="17"/>
      <c r="G286" s="17"/>
      <c r="H286" s="57"/>
      <c r="I286" s="57"/>
      <c r="J286" s="57"/>
      <c r="K286" s="57"/>
      <c r="L286" s="57"/>
      <c r="M286" s="57"/>
      <c r="N286" s="57"/>
      <c r="O286" s="295"/>
      <c r="P286" s="291"/>
    </row>
    <row r="287" spans="1:30" ht="25.5" x14ac:dyDescent="0.25">
      <c r="A287" s="291"/>
      <c r="B287" s="245" t="s">
        <v>30</v>
      </c>
      <c r="C287" s="26" t="s">
        <v>22</v>
      </c>
      <c r="D287" s="26" t="s">
        <v>22</v>
      </c>
      <c r="E287" s="26" t="s">
        <v>22</v>
      </c>
      <c r="F287" s="26" t="s">
        <v>22</v>
      </c>
      <c r="G287" s="17"/>
      <c r="H287" s="57"/>
      <c r="I287" s="57"/>
      <c r="J287" s="57"/>
      <c r="K287" s="57"/>
      <c r="L287" s="57"/>
      <c r="M287" s="57"/>
      <c r="N287" s="57"/>
      <c r="O287" s="295"/>
      <c r="P287" s="291"/>
    </row>
    <row r="288" spans="1:30" ht="25.5" x14ac:dyDescent="0.25">
      <c r="A288" s="291"/>
      <c r="B288" s="245" t="s">
        <v>31</v>
      </c>
      <c r="C288" s="26" t="s">
        <v>22</v>
      </c>
      <c r="D288" s="26" t="s">
        <v>22</v>
      </c>
      <c r="E288" s="26" t="s">
        <v>22</v>
      </c>
      <c r="F288" s="26" t="s">
        <v>22</v>
      </c>
      <c r="G288" s="26" t="s">
        <v>22</v>
      </c>
      <c r="H288" s="57">
        <f>I288+J288+K288+L288</f>
        <v>10000</v>
      </c>
      <c r="I288" s="57">
        <v>0</v>
      </c>
      <c r="J288" s="57">
        <v>5000</v>
      </c>
      <c r="K288" s="57">
        <v>2500</v>
      </c>
      <c r="L288" s="57">
        <v>2500</v>
      </c>
      <c r="M288" s="57">
        <v>15000</v>
      </c>
      <c r="N288" s="57">
        <v>15000</v>
      </c>
      <c r="O288" s="295"/>
      <c r="P288" s="291"/>
    </row>
    <row r="289" spans="1:28" ht="25.5" x14ac:dyDescent="0.25">
      <c r="A289" s="294"/>
      <c r="B289" s="245" t="s">
        <v>213</v>
      </c>
      <c r="C289" s="26"/>
      <c r="D289" s="26"/>
      <c r="E289" s="26"/>
      <c r="F289" s="26"/>
      <c r="G289" s="26"/>
      <c r="H289" s="57"/>
      <c r="I289" s="57"/>
      <c r="J289" s="57"/>
      <c r="K289" s="57"/>
      <c r="L289" s="57"/>
      <c r="M289" s="57"/>
      <c r="N289" s="57"/>
      <c r="O289" s="289"/>
      <c r="P289" s="294"/>
    </row>
    <row r="290" spans="1:28" ht="15" customHeight="1" x14ac:dyDescent="0.25">
      <c r="A290" s="293" t="s">
        <v>146</v>
      </c>
      <c r="B290" s="245" t="s">
        <v>145</v>
      </c>
      <c r="C290" s="17"/>
      <c r="D290" s="17"/>
      <c r="E290" s="47"/>
      <c r="F290" s="17"/>
      <c r="G290" s="17"/>
      <c r="H290" s="23">
        <v>1</v>
      </c>
      <c r="I290" s="23">
        <v>1</v>
      </c>
      <c r="J290" s="23">
        <v>1</v>
      </c>
      <c r="K290" s="23">
        <v>1</v>
      </c>
      <c r="L290" s="23">
        <v>1</v>
      </c>
      <c r="M290" s="23">
        <v>1</v>
      </c>
      <c r="N290" s="23">
        <v>1</v>
      </c>
      <c r="O290" s="290" t="s">
        <v>396</v>
      </c>
      <c r="P290" s="293" t="s">
        <v>236</v>
      </c>
    </row>
    <row r="291" spans="1:28" ht="25.5" x14ac:dyDescent="0.25">
      <c r="A291" s="291"/>
      <c r="B291" s="245" t="s">
        <v>21</v>
      </c>
      <c r="C291" s="17"/>
      <c r="D291" s="17"/>
      <c r="E291" s="47"/>
      <c r="F291" s="17"/>
      <c r="G291" s="17"/>
      <c r="H291" s="57">
        <f>H292/H290</f>
        <v>42075.8</v>
      </c>
      <c r="I291" s="7" t="s">
        <v>22</v>
      </c>
      <c r="J291" s="7" t="s">
        <v>22</v>
      </c>
      <c r="K291" s="7" t="s">
        <v>22</v>
      </c>
      <c r="L291" s="7" t="s">
        <v>22</v>
      </c>
      <c r="M291" s="57">
        <f t="shared" ref="M291:N291" si="61">M292/M290</f>
        <v>24071.5</v>
      </c>
      <c r="N291" s="57">
        <f t="shared" si="61"/>
        <v>24422.2</v>
      </c>
      <c r="O291" s="295"/>
      <c r="P291" s="291"/>
    </row>
    <row r="292" spans="1:28" ht="38.25" x14ac:dyDescent="0.25">
      <c r="A292" s="291"/>
      <c r="B292" s="245" t="s">
        <v>222</v>
      </c>
      <c r="C292" s="17"/>
      <c r="D292" s="17"/>
      <c r="E292" s="47"/>
      <c r="F292" s="17"/>
      <c r="G292" s="17"/>
      <c r="H292" s="57">
        <f>H293+H294+H295+H296</f>
        <v>42075.8</v>
      </c>
      <c r="I292" s="57">
        <f t="shared" ref="I292:N292" si="62">I293+I294+I295+I296</f>
        <v>22166.799999999999</v>
      </c>
      <c r="J292" s="57">
        <f t="shared" si="62"/>
        <v>5973</v>
      </c>
      <c r="K292" s="57">
        <f t="shared" si="62"/>
        <v>5973</v>
      </c>
      <c r="L292" s="57">
        <f t="shared" si="62"/>
        <v>7963</v>
      </c>
      <c r="M292" s="57">
        <f t="shared" si="62"/>
        <v>24071.5</v>
      </c>
      <c r="N292" s="57">
        <f t="shared" si="62"/>
        <v>24422.2</v>
      </c>
      <c r="O292" s="295"/>
      <c r="P292" s="291"/>
      <c r="Q292">
        <v>136</v>
      </c>
      <c r="R292">
        <v>7</v>
      </c>
      <c r="S292">
        <v>9</v>
      </c>
      <c r="T292" t="s">
        <v>220</v>
      </c>
      <c r="U292">
        <v>630</v>
      </c>
      <c r="V292" s="22">
        <v>89372.2</v>
      </c>
      <c r="W292" s="22">
        <v>40270</v>
      </c>
      <c r="X292" s="22">
        <v>24150</v>
      </c>
    </row>
    <row r="293" spans="1:28" ht="25.5" x14ac:dyDescent="0.25">
      <c r="A293" s="291"/>
      <c r="B293" s="245" t="s">
        <v>24</v>
      </c>
      <c r="C293" s="8" t="s">
        <v>25</v>
      </c>
      <c r="D293" s="8" t="s">
        <v>26</v>
      </c>
      <c r="E293" s="8" t="s">
        <v>48</v>
      </c>
      <c r="F293" s="17" t="s">
        <v>220</v>
      </c>
      <c r="G293" s="8" t="s">
        <v>219</v>
      </c>
      <c r="H293" s="57">
        <f>SUM(I293:L293)</f>
        <v>42075.8</v>
      </c>
      <c r="I293" s="57">
        <v>22166.799999999999</v>
      </c>
      <c r="J293" s="57">
        <v>5973</v>
      </c>
      <c r="K293" s="57">
        <v>5973</v>
      </c>
      <c r="L293" s="57">
        <v>7963</v>
      </c>
      <c r="M293" s="57">
        <v>24071.5</v>
      </c>
      <c r="N293" s="57">
        <v>24422.2</v>
      </c>
      <c r="O293" s="295"/>
      <c r="P293" s="291"/>
    </row>
    <row r="294" spans="1:28" ht="25.5" x14ac:dyDescent="0.25">
      <c r="A294" s="291"/>
      <c r="B294" s="245" t="s">
        <v>29</v>
      </c>
      <c r="C294" s="8"/>
      <c r="D294" s="8"/>
      <c r="E294" s="8"/>
      <c r="F294" s="17"/>
      <c r="G294" s="8"/>
      <c r="H294" s="57"/>
      <c r="I294" s="57"/>
      <c r="J294" s="57"/>
      <c r="K294" s="57"/>
      <c r="L294" s="57"/>
      <c r="M294" s="57"/>
      <c r="N294" s="57"/>
      <c r="O294" s="295"/>
      <c r="P294" s="291"/>
      <c r="AB294" s="150"/>
    </row>
    <row r="295" spans="1:28" ht="25.5" x14ac:dyDescent="0.25">
      <c r="A295" s="291"/>
      <c r="B295" s="245" t="s">
        <v>30</v>
      </c>
      <c r="C295" s="26" t="s">
        <v>22</v>
      </c>
      <c r="D295" s="26" t="s">
        <v>22</v>
      </c>
      <c r="E295" s="26" t="s">
        <v>22</v>
      </c>
      <c r="F295" s="26" t="s">
        <v>22</v>
      </c>
      <c r="G295" s="17"/>
      <c r="H295" s="19"/>
      <c r="I295" s="19"/>
      <c r="J295" s="19"/>
      <c r="K295" s="19"/>
      <c r="L295" s="19"/>
      <c r="M295" s="19"/>
      <c r="N295" s="19"/>
      <c r="O295" s="295"/>
      <c r="P295" s="291"/>
    </row>
    <row r="296" spans="1:28" ht="25.5" x14ac:dyDescent="0.25">
      <c r="A296" s="291"/>
      <c r="B296" s="245" t="s">
        <v>31</v>
      </c>
      <c r="C296" s="26" t="s">
        <v>22</v>
      </c>
      <c r="D296" s="26" t="s">
        <v>22</v>
      </c>
      <c r="E296" s="26" t="s">
        <v>22</v>
      </c>
      <c r="F296" s="26" t="s">
        <v>22</v>
      </c>
      <c r="G296" s="26"/>
      <c r="H296" s="57"/>
      <c r="I296" s="19"/>
      <c r="J296" s="19"/>
      <c r="K296" s="19"/>
      <c r="L296" s="24"/>
      <c r="M296" s="24"/>
      <c r="N296" s="24"/>
      <c r="O296" s="295"/>
      <c r="P296" s="291"/>
    </row>
    <row r="297" spans="1:28" ht="25.5" x14ac:dyDescent="0.25">
      <c r="A297" s="294"/>
      <c r="B297" s="245" t="s">
        <v>213</v>
      </c>
      <c r="C297" s="26"/>
      <c r="D297" s="26"/>
      <c r="E297" s="26"/>
      <c r="F297" s="26"/>
      <c r="G297" s="26"/>
      <c r="H297" s="57"/>
      <c r="I297" s="19"/>
      <c r="J297" s="19"/>
      <c r="K297" s="19"/>
      <c r="L297" s="24"/>
      <c r="M297" s="24"/>
      <c r="N297" s="24"/>
      <c r="O297" s="289"/>
      <c r="P297" s="294"/>
    </row>
    <row r="298" spans="1:28" ht="26.45" customHeight="1" x14ac:dyDescent="0.25">
      <c r="A298" s="293" t="s">
        <v>120</v>
      </c>
      <c r="B298" s="245" t="s">
        <v>33</v>
      </c>
      <c r="C298" s="17"/>
      <c r="D298" s="17"/>
      <c r="E298" s="47"/>
      <c r="F298" s="17"/>
      <c r="G298" s="17"/>
      <c r="H298" s="23">
        <v>1100</v>
      </c>
      <c r="I298" s="23">
        <v>1100</v>
      </c>
      <c r="J298" s="23">
        <v>1100</v>
      </c>
      <c r="K298" s="23">
        <v>1100</v>
      </c>
      <c r="L298" s="23">
        <v>1100</v>
      </c>
      <c r="M298" s="23">
        <v>1100</v>
      </c>
      <c r="N298" s="23">
        <v>1100</v>
      </c>
      <c r="O298" s="290" t="s">
        <v>408</v>
      </c>
      <c r="P298" s="293" t="s">
        <v>427</v>
      </c>
    </row>
    <row r="299" spans="1:28" ht="25.5" x14ac:dyDescent="0.25">
      <c r="A299" s="291"/>
      <c r="B299" s="245" t="s">
        <v>21</v>
      </c>
      <c r="C299" s="17"/>
      <c r="D299" s="17"/>
      <c r="E299" s="47"/>
      <c r="F299" s="17"/>
      <c r="G299" s="17"/>
      <c r="H299" s="57">
        <f>H300/H298</f>
        <v>28.636363636363637</v>
      </c>
      <c r="I299" s="7" t="s">
        <v>22</v>
      </c>
      <c r="J299" s="7" t="s">
        <v>22</v>
      </c>
      <c r="K299" s="7" t="s">
        <v>22</v>
      </c>
      <c r="L299" s="7" t="s">
        <v>22</v>
      </c>
      <c r="M299" s="57">
        <f t="shared" ref="M299:N299" si="63">M300/M298</f>
        <v>15</v>
      </c>
      <c r="N299" s="57">
        <f t="shared" si="63"/>
        <v>15</v>
      </c>
      <c r="O299" s="295"/>
      <c r="P299" s="291"/>
    </row>
    <row r="300" spans="1:28" ht="38.25" x14ac:dyDescent="0.25">
      <c r="A300" s="291"/>
      <c r="B300" s="245" t="s">
        <v>222</v>
      </c>
      <c r="C300" s="17"/>
      <c r="D300" s="17"/>
      <c r="E300" s="47"/>
      <c r="F300" s="17"/>
      <c r="G300" s="17"/>
      <c r="H300" s="57">
        <f>SUM(H301:H306)</f>
        <v>31500</v>
      </c>
      <c r="I300" s="57">
        <f t="shared" ref="I300:N300" si="64">SUM(I301:I306)</f>
        <v>10680</v>
      </c>
      <c r="J300" s="57">
        <f t="shared" si="64"/>
        <v>6000</v>
      </c>
      <c r="K300" s="57">
        <f t="shared" si="64"/>
        <v>370</v>
      </c>
      <c r="L300" s="57">
        <f t="shared" si="64"/>
        <v>14450</v>
      </c>
      <c r="M300" s="57">
        <f t="shared" si="64"/>
        <v>16500</v>
      </c>
      <c r="N300" s="57">
        <f t="shared" si="64"/>
        <v>16500</v>
      </c>
      <c r="O300" s="295"/>
      <c r="P300" s="291"/>
    </row>
    <row r="301" spans="1:28" ht="15" customHeight="1" x14ac:dyDescent="0.25">
      <c r="A301" s="291"/>
      <c r="B301" s="293" t="s">
        <v>24</v>
      </c>
      <c r="C301" s="8" t="s">
        <v>25</v>
      </c>
      <c r="D301" s="8" t="s">
        <v>26</v>
      </c>
      <c r="E301" s="8" t="s">
        <v>48</v>
      </c>
      <c r="F301" s="17" t="s">
        <v>121</v>
      </c>
      <c r="G301" s="8" t="s">
        <v>68</v>
      </c>
      <c r="H301" s="19">
        <f>H311</f>
        <v>5400</v>
      </c>
      <c r="I301" s="19">
        <f t="shared" ref="I301:N301" si="65">I311</f>
        <v>0</v>
      </c>
      <c r="J301" s="19">
        <f t="shared" si="65"/>
        <v>3000</v>
      </c>
      <c r="K301" s="19">
        <f t="shared" si="65"/>
        <v>0</v>
      </c>
      <c r="L301" s="19">
        <f t="shared" si="65"/>
        <v>2400</v>
      </c>
      <c r="M301" s="19">
        <f t="shared" si="65"/>
        <v>5400</v>
      </c>
      <c r="N301" s="19">
        <f t="shared" si="65"/>
        <v>5400</v>
      </c>
      <c r="O301" s="295"/>
      <c r="P301" s="291"/>
    </row>
    <row r="302" spans="1:28" x14ac:dyDescent="0.25">
      <c r="A302" s="291"/>
      <c r="B302" s="291"/>
      <c r="C302" s="8" t="s">
        <v>25</v>
      </c>
      <c r="D302" s="8" t="s">
        <v>26</v>
      </c>
      <c r="E302" s="8" t="s">
        <v>48</v>
      </c>
      <c r="F302" s="17" t="s">
        <v>121</v>
      </c>
      <c r="G302" s="8" t="s">
        <v>118</v>
      </c>
      <c r="H302" s="19">
        <f>H312</f>
        <v>24600</v>
      </c>
      <c r="I302" s="19">
        <f t="shared" ref="I302:N302" si="66">I312</f>
        <v>9550</v>
      </c>
      <c r="J302" s="19">
        <f t="shared" si="66"/>
        <v>3000</v>
      </c>
      <c r="K302" s="19">
        <f t="shared" si="66"/>
        <v>0</v>
      </c>
      <c r="L302" s="19">
        <f t="shared" si="66"/>
        <v>12050</v>
      </c>
      <c r="M302" s="19">
        <f t="shared" si="66"/>
        <v>9600</v>
      </c>
      <c r="N302" s="19">
        <f t="shared" si="66"/>
        <v>9600</v>
      </c>
      <c r="O302" s="295"/>
      <c r="P302" s="291"/>
    </row>
    <row r="303" spans="1:28" x14ac:dyDescent="0.25">
      <c r="A303" s="291"/>
      <c r="B303" s="294"/>
      <c r="C303" s="8" t="s">
        <v>25</v>
      </c>
      <c r="D303" s="8" t="s">
        <v>26</v>
      </c>
      <c r="E303" s="8" t="s">
        <v>48</v>
      </c>
      <c r="F303" s="17" t="s">
        <v>410</v>
      </c>
      <c r="G303" s="8" t="s">
        <v>411</v>
      </c>
      <c r="H303" s="19">
        <f>H320</f>
        <v>1500</v>
      </c>
      <c r="I303" s="19">
        <f t="shared" ref="I303:N303" si="67">I320</f>
        <v>1130</v>
      </c>
      <c r="J303" s="19">
        <f t="shared" si="67"/>
        <v>0</v>
      </c>
      <c r="K303" s="19">
        <f t="shared" si="67"/>
        <v>370</v>
      </c>
      <c r="L303" s="19">
        <f t="shared" si="67"/>
        <v>0</v>
      </c>
      <c r="M303" s="19">
        <f t="shared" si="67"/>
        <v>1500</v>
      </c>
      <c r="N303" s="19">
        <f t="shared" si="67"/>
        <v>1500</v>
      </c>
      <c r="O303" s="295"/>
      <c r="P303" s="291"/>
    </row>
    <row r="304" spans="1:28" ht="25.5" x14ac:dyDescent="0.25">
      <c r="A304" s="291"/>
      <c r="B304" s="245" t="s">
        <v>29</v>
      </c>
      <c r="C304" s="17"/>
      <c r="D304" s="17"/>
      <c r="E304" s="47"/>
      <c r="F304" s="17"/>
      <c r="G304" s="17"/>
      <c r="H304" s="19"/>
      <c r="I304" s="19"/>
      <c r="J304" s="19"/>
      <c r="K304" s="19"/>
      <c r="L304" s="17"/>
      <c r="M304" s="19"/>
      <c r="N304" s="19"/>
      <c r="O304" s="295"/>
      <c r="P304" s="291"/>
    </row>
    <row r="305" spans="1:16" ht="25.5" x14ac:dyDescent="0.25">
      <c r="A305" s="291"/>
      <c r="B305" s="245" t="s">
        <v>30</v>
      </c>
      <c r="C305" s="26" t="s">
        <v>22</v>
      </c>
      <c r="D305" s="26" t="s">
        <v>22</v>
      </c>
      <c r="E305" s="26" t="s">
        <v>22</v>
      </c>
      <c r="F305" s="26" t="s">
        <v>22</v>
      </c>
      <c r="G305" s="17"/>
      <c r="H305" s="19"/>
      <c r="I305" s="19"/>
      <c r="J305" s="19"/>
      <c r="K305" s="19"/>
      <c r="L305" s="17"/>
      <c r="M305" s="19"/>
      <c r="N305" s="19"/>
      <c r="O305" s="295"/>
      <c r="P305" s="291"/>
    </row>
    <row r="306" spans="1:16" ht="25.5" x14ac:dyDescent="0.25">
      <c r="A306" s="291"/>
      <c r="B306" s="245" t="s">
        <v>31</v>
      </c>
      <c r="C306" s="26" t="s">
        <v>22</v>
      </c>
      <c r="D306" s="26" t="s">
        <v>22</v>
      </c>
      <c r="E306" s="26" t="s">
        <v>22</v>
      </c>
      <c r="F306" s="26" t="s">
        <v>22</v>
      </c>
      <c r="G306" s="17"/>
      <c r="H306" s="19"/>
      <c r="I306" s="19"/>
      <c r="J306" s="19"/>
      <c r="K306" s="19"/>
      <c r="L306" s="17"/>
      <c r="M306" s="19"/>
      <c r="N306" s="19"/>
      <c r="O306" s="295"/>
      <c r="P306" s="291"/>
    </row>
    <row r="307" spans="1:16" ht="25.5" x14ac:dyDescent="0.25">
      <c r="A307" s="294"/>
      <c r="B307" s="245" t="s">
        <v>213</v>
      </c>
      <c r="C307" s="17"/>
      <c r="D307" s="17"/>
      <c r="E307" s="47"/>
      <c r="F307" s="17"/>
      <c r="G307" s="17"/>
      <c r="H307" s="19"/>
      <c r="I307" s="19"/>
      <c r="J307" s="19"/>
      <c r="K307" s="19"/>
      <c r="L307" s="17"/>
      <c r="M307" s="19"/>
      <c r="N307" s="19"/>
      <c r="O307" s="289"/>
      <c r="P307" s="294"/>
    </row>
    <row r="308" spans="1:16" ht="25.5" customHeight="1" x14ac:dyDescent="0.25">
      <c r="A308" s="293" t="s">
        <v>122</v>
      </c>
      <c r="B308" s="245" t="s">
        <v>33</v>
      </c>
      <c r="C308" s="17"/>
      <c r="D308" s="17"/>
      <c r="E308" s="47"/>
      <c r="F308" s="17"/>
      <c r="G308" s="17"/>
      <c r="H308" s="23">
        <v>1100</v>
      </c>
      <c r="I308" s="23">
        <v>1100</v>
      </c>
      <c r="J308" s="23">
        <v>1100</v>
      </c>
      <c r="K308" s="23">
        <v>1100</v>
      </c>
      <c r="L308" s="23">
        <v>1100</v>
      </c>
      <c r="M308" s="23">
        <v>1100</v>
      </c>
      <c r="N308" s="23">
        <v>1100</v>
      </c>
      <c r="O308" s="290" t="s">
        <v>408</v>
      </c>
      <c r="P308" s="293" t="s">
        <v>428</v>
      </c>
    </row>
    <row r="309" spans="1:16" ht="25.5" x14ac:dyDescent="0.25">
      <c r="A309" s="291"/>
      <c r="B309" s="245" t="s">
        <v>21</v>
      </c>
      <c r="C309" s="17"/>
      <c r="D309" s="17"/>
      <c r="E309" s="47"/>
      <c r="F309" s="17"/>
      <c r="G309" s="17"/>
      <c r="H309" s="57">
        <f>H310/H308</f>
        <v>27.272727272727273</v>
      </c>
      <c r="I309" s="7" t="s">
        <v>22</v>
      </c>
      <c r="J309" s="7" t="s">
        <v>22</v>
      </c>
      <c r="K309" s="7" t="s">
        <v>22</v>
      </c>
      <c r="L309" s="7" t="s">
        <v>22</v>
      </c>
      <c r="M309" s="57">
        <f t="shared" ref="M309:N309" si="68">M310/M308</f>
        <v>13.636363636363637</v>
      </c>
      <c r="N309" s="57">
        <f t="shared" si="68"/>
        <v>13.636363636363637</v>
      </c>
      <c r="O309" s="295"/>
      <c r="P309" s="291"/>
    </row>
    <row r="310" spans="1:16" ht="38.25" x14ac:dyDescent="0.25">
      <c r="A310" s="291"/>
      <c r="B310" s="245" t="s">
        <v>222</v>
      </c>
      <c r="C310" s="17"/>
      <c r="D310" s="17"/>
      <c r="E310" s="47"/>
      <c r="F310" s="17"/>
      <c r="G310" s="17"/>
      <c r="H310" s="57">
        <f t="shared" ref="H310:N310" si="69">SUM(H311:H315)</f>
        <v>30000</v>
      </c>
      <c r="I310" s="57">
        <f t="shared" si="69"/>
        <v>9550</v>
      </c>
      <c r="J310" s="57">
        <f t="shared" si="69"/>
        <v>6000</v>
      </c>
      <c r="K310" s="57">
        <f t="shared" si="69"/>
        <v>0</v>
      </c>
      <c r="L310" s="57">
        <f t="shared" si="69"/>
        <v>14450</v>
      </c>
      <c r="M310" s="57">
        <f t="shared" si="69"/>
        <v>15000</v>
      </c>
      <c r="N310" s="57">
        <f t="shared" si="69"/>
        <v>15000</v>
      </c>
      <c r="O310" s="295"/>
      <c r="P310" s="291"/>
    </row>
    <row r="311" spans="1:16" x14ac:dyDescent="0.25">
      <c r="A311" s="291"/>
      <c r="B311" s="292" t="s">
        <v>24</v>
      </c>
      <c r="C311" s="8" t="s">
        <v>25</v>
      </c>
      <c r="D311" s="8" t="s">
        <v>26</v>
      </c>
      <c r="E311" s="8" t="s">
        <v>48</v>
      </c>
      <c r="F311" s="17" t="s">
        <v>121</v>
      </c>
      <c r="G311" s="8" t="s">
        <v>68</v>
      </c>
      <c r="H311" s="57">
        <f>SUM(I311:L311)</f>
        <v>5400</v>
      </c>
      <c r="I311" s="57">
        <v>0</v>
      </c>
      <c r="J311" s="57">
        <v>3000</v>
      </c>
      <c r="K311" s="57">
        <v>0</v>
      </c>
      <c r="L311" s="57">
        <v>2400</v>
      </c>
      <c r="M311" s="57">
        <v>5400</v>
      </c>
      <c r="N311" s="57">
        <v>5400</v>
      </c>
      <c r="O311" s="295"/>
      <c r="P311" s="291"/>
    </row>
    <row r="312" spans="1:16" x14ac:dyDescent="0.25">
      <c r="A312" s="291"/>
      <c r="B312" s="292"/>
      <c r="C312" s="8" t="s">
        <v>25</v>
      </c>
      <c r="D312" s="8" t="s">
        <v>26</v>
      </c>
      <c r="E312" s="8" t="s">
        <v>48</v>
      </c>
      <c r="F312" s="17" t="s">
        <v>121</v>
      </c>
      <c r="G312" s="8" t="s">
        <v>118</v>
      </c>
      <c r="H312" s="57">
        <f>SUM(I312:L312)</f>
        <v>24600</v>
      </c>
      <c r="I312" s="57">
        <v>9550</v>
      </c>
      <c r="J312" s="57">
        <v>3000</v>
      </c>
      <c r="K312" s="57">
        <v>0</v>
      </c>
      <c r="L312" s="57">
        <v>12050</v>
      </c>
      <c r="M312" s="57">
        <v>9600</v>
      </c>
      <c r="N312" s="57">
        <v>9600</v>
      </c>
      <c r="O312" s="295"/>
      <c r="P312" s="291"/>
    </row>
    <row r="313" spans="1:16" ht="25.5" x14ac:dyDescent="0.25">
      <c r="A313" s="291"/>
      <c r="B313" s="245" t="s">
        <v>29</v>
      </c>
      <c r="C313" s="17"/>
      <c r="D313" s="17"/>
      <c r="E313" s="47"/>
      <c r="F313" s="17"/>
      <c r="G313" s="17"/>
      <c r="H313" s="57"/>
      <c r="I313" s="57"/>
      <c r="J313" s="57"/>
      <c r="K313" s="57"/>
      <c r="L313" s="57"/>
      <c r="M313" s="57"/>
      <c r="N313" s="57"/>
      <c r="O313" s="295"/>
      <c r="P313" s="291"/>
    </row>
    <row r="314" spans="1:16" ht="25.5" x14ac:dyDescent="0.25">
      <c r="A314" s="291"/>
      <c r="B314" s="245" t="s">
        <v>30</v>
      </c>
      <c r="C314" s="26" t="s">
        <v>22</v>
      </c>
      <c r="D314" s="26" t="s">
        <v>22</v>
      </c>
      <c r="E314" s="26" t="s">
        <v>22</v>
      </c>
      <c r="F314" s="26" t="s">
        <v>22</v>
      </c>
      <c r="G314" s="17"/>
      <c r="H314" s="57"/>
      <c r="I314" s="57"/>
      <c r="J314" s="57"/>
      <c r="K314" s="57"/>
      <c r="L314" s="57"/>
      <c r="M314" s="57"/>
      <c r="N314" s="57"/>
      <c r="O314" s="295"/>
      <c r="P314" s="291"/>
    </row>
    <row r="315" spans="1:16" ht="25.5" x14ac:dyDescent="0.25">
      <c r="A315" s="291"/>
      <c r="B315" s="245" t="s">
        <v>31</v>
      </c>
      <c r="C315" s="26" t="s">
        <v>22</v>
      </c>
      <c r="D315" s="26" t="s">
        <v>22</v>
      </c>
      <c r="E315" s="26" t="s">
        <v>22</v>
      </c>
      <c r="F315" s="26" t="s">
        <v>22</v>
      </c>
      <c r="G315" s="17"/>
      <c r="H315" s="19"/>
      <c r="I315" s="19"/>
      <c r="J315" s="19"/>
      <c r="K315" s="19"/>
      <c r="L315" s="17"/>
      <c r="M315" s="19"/>
      <c r="N315" s="19"/>
      <c r="O315" s="295"/>
      <c r="P315" s="291"/>
    </row>
    <row r="316" spans="1:16" ht="25.5" x14ac:dyDescent="0.25">
      <c r="A316" s="294"/>
      <c r="B316" s="245" t="s">
        <v>213</v>
      </c>
      <c r="C316" s="17"/>
      <c r="D316" s="17"/>
      <c r="E316" s="47"/>
      <c r="F316" s="17"/>
      <c r="G316" s="17"/>
      <c r="H316" s="19"/>
      <c r="I316" s="19"/>
      <c r="J316" s="19"/>
      <c r="K316" s="19"/>
      <c r="L316" s="17"/>
      <c r="M316" s="19"/>
      <c r="N316" s="19"/>
      <c r="O316" s="289"/>
      <c r="P316" s="294"/>
    </row>
    <row r="317" spans="1:16" ht="25.5" x14ac:dyDescent="0.25">
      <c r="A317" s="293" t="s">
        <v>430</v>
      </c>
      <c r="B317" s="245" t="s">
        <v>33</v>
      </c>
      <c r="C317" s="17"/>
      <c r="D317" s="17"/>
      <c r="E317" s="47"/>
      <c r="F317" s="17"/>
      <c r="G317" s="17"/>
      <c r="H317" s="23">
        <v>135</v>
      </c>
      <c r="I317" s="23">
        <v>135</v>
      </c>
      <c r="J317" s="23">
        <v>135</v>
      </c>
      <c r="K317" s="23">
        <v>135</v>
      </c>
      <c r="L317" s="23">
        <v>135</v>
      </c>
      <c r="M317" s="23">
        <v>135</v>
      </c>
      <c r="N317" s="23">
        <v>135</v>
      </c>
      <c r="O317" s="290" t="s">
        <v>374</v>
      </c>
      <c r="P317" s="293" t="s">
        <v>429</v>
      </c>
    </row>
    <row r="318" spans="1:16" ht="25.5" x14ac:dyDescent="0.25">
      <c r="A318" s="304"/>
      <c r="B318" s="245" t="s">
        <v>21</v>
      </c>
      <c r="C318" s="17"/>
      <c r="D318" s="17"/>
      <c r="E318" s="47"/>
      <c r="F318" s="17"/>
      <c r="G318" s="17"/>
      <c r="H318" s="57">
        <f>H319/H317</f>
        <v>11.111111111111111</v>
      </c>
      <c r="I318" s="7" t="s">
        <v>22</v>
      </c>
      <c r="J318" s="7" t="s">
        <v>22</v>
      </c>
      <c r="K318" s="7" t="s">
        <v>22</v>
      </c>
      <c r="L318" s="7" t="s">
        <v>22</v>
      </c>
      <c r="M318" s="57">
        <f t="shared" ref="M318:N318" si="70">M319/M317</f>
        <v>11.111111111111111</v>
      </c>
      <c r="N318" s="57">
        <f t="shared" si="70"/>
        <v>11.111111111111111</v>
      </c>
      <c r="O318" s="295"/>
      <c r="P318" s="291"/>
    </row>
    <row r="319" spans="1:16" ht="38.25" x14ac:dyDescent="0.25">
      <c r="A319" s="304"/>
      <c r="B319" s="245" t="s">
        <v>222</v>
      </c>
      <c r="C319" s="17"/>
      <c r="D319" s="17"/>
      <c r="E319" s="47"/>
      <c r="F319" s="17"/>
      <c r="G319" s="17"/>
      <c r="H319" s="57">
        <f t="shared" ref="H319:N319" si="71">SUM(H320:H323)</f>
        <v>1500</v>
      </c>
      <c r="I319" s="57">
        <f t="shared" si="71"/>
        <v>1130</v>
      </c>
      <c r="J319" s="57">
        <f t="shared" si="71"/>
        <v>0</v>
      </c>
      <c r="K319" s="57">
        <f t="shared" si="71"/>
        <v>370</v>
      </c>
      <c r="L319" s="57">
        <f t="shared" si="71"/>
        <v>0</v>
      </c>
      <c r="M319" s="57">
        <f t="shared" si="71"/>
        <v>1500</v>
      </c>
      <c r="N319" s="57">
        <f t="shared" si="71"/>
        <v>1500</v>
      </c>
      <c r="O319" s="295"/>
      <c r="P319" s="291"/>
    </row>
    <row r="320" spans="1:16" ht="25.5" x14ac:dyDescent="0.25">
      <c r="A320" s="304"/>
      <c r="B320" s="242" t="s">
        <v>24</v>
      </c>
      <c r="C320" s="8" t="s">
        <v>25</v>
      </c>
      <c r="D320" s="8" t="s">
        <v>26</v>
      </c>
      <c r="E320" s="8" t="s">
        <v>48</v>
      </c>
      <c r="F320" s="17" t="s">
        <v>410</v>
      </c>
      <c r="G320" s="8" t="s">
        <v>411</v>
      </c>
      <c r="H320" s="57">
        <f>SUM(I320:L320)</f>
        <v>1500</v>
      </c>
      <c r="I320" s="57">
        <v>1130</v>
      </c>
      <c r="J320" s="57">
        <v>0</v>
      </c>
      <c r="K320" s="57">
        <v>370</v>
      </c>
      <c r="L320" s="57">
        <v>0</v>
      </c>
      <c r="M320" s="57">
        <v>1500</v>
      </c>
      <c r="N320" s="57">
        <v>1500</v>
      </c>
      <c r="O320" s="295"/>
      <c r="P320" s="291"/>
    </row>
    <row r="321" spans="1:21" ht="25.5" x14ac:dyDescent="0.25">
      <c r="A321" s="304"/>
      <c r="B321" s="245" t="s">
        <v>29</v>
      </c>
      <c r="C321" s="17"/>
      <c r="D321" s="17"/>
      <c r="E321" s="47"/>
      <c r="F321" s="17"/>
      <c r="G321" s="17"/>
      <c r="H321" s="57"/>
      <c r="I321" s="57"/>
      <c r="J321" s="57"/>
      <c r="K321" s="57"/>
      <c r="L321" s="57"/>
      <c r="M321" s="57"/>
      <c r="N321" s="57"/>
      <c r="O321" s="295"/>
      <c r="P321" s="291"/>
    </row>
    <row r="322" spans="1:21" ht="25.5" x14ac:dyDescent="0.25">
      <c r="A322" s="304"/>
      <c r="B322" s="245" t="s">
        <v>30</v>
      </c>
      <c r="C322" s="26" t="s">
        <v>22</v>
      </c>
      <c r="D322" s="26" t="s">
        <v>22</v>
      </c>
      <c r="E322" s="26" t="s">
        <v>22</v>
      </c>
      <c r="F322" s="26" t="s">
        <v>22</v>
      </c>
      <c r="G322" s="17"/>
      <c r="H322" s="57"/>
      <c r="I322" s="57"/>
      <c r="J322" s="57"/>
      <c r="K322" s="57"/>
      <c r="L322" s="57"/>
      <c r="M322" s="57"/>
      <c r="N322" s="57"/>
      <c r="O322" s="295"/>
      <c r="P322" s="291"/>
    </row>
    <row r="323" spans="1:21" ht="25.5" x14ac:dyDescent="0.25">
      <c r="A323" s="304"/>
      <c r="B323" s="245" t="s">
        <v>31</v>
      </c>
      <c r="C323" s="26" t="s">
        <v>22</v>
      </c>
      <c r="D323" s="26" t="s">
        <v>22</v>
      </c>
      <c r="E323" s="26" t="s">
        <v>22</v>
      </c>
      <c r="F323" s="26" t="s">
        <v>22</v>
      </c>
      <c r="G323" s="17"/>
      <c r="H323" s="19"/>
      <c r="I323" s="19"/>
      <c r="J323" s="19"/>
      <c r="K323" s="19"/>
      <c r="L323" s="17"/>
      <c r="M323" s="19"/>
      <c r="N323" s="19"/>
      <c r="O323" s="295"/>
      <c r="P323" s="291"/>
    </row>
    <row r="324" spans="1:21" ht="25.5" x14ac:dyDescent="0.25">
      <c r="A324" s="305"/>
      <c r="B324" s="245" t="s">
        <v>213</v>
      </c>
      <c r="C324" s="17"/>
      <c r="D324" s="17"/>
      <c r="E324" s="47"/>
      <c r="F324" s="17"/>
      <c r="G324" s="17"/>
      <c r="H324" s="19"/>
      <c r="I324" s="19"/>
      <c r="J324" s="19"/>
      <c r="K324" s="19"/>
      <c r="L324" s="17"/>
      <c r="M324" s="19"/>
      <c r="N324" s="19"/>
      <c r="O324" s="289"/>
      <c r="P324" s="294"/>
    </row>
    <row r="325" spans="1:21" ht="25.5" x14ac:dyDescent="0.25">
      <c r="A325" s="293" t="s">
        <v>230</v>
      </c>
      <c r="B325" s="245" t="s">
        <v>50</v>
      </c>
      <c r="C325" s="17"/>
      <c r="D325" s="17"/>
      <c r="E325" s="47"/>
      <c r="F325" s="17"/>
      <c r="G325" s="17"/>
      <c r="H325" s="29">
        <f t="shared" ref="H325:N325" si="72">H326+H336+H337+H338</f>
        <v>449355.5</v>
      </c>
      <c r="I325" s="29">
        <f t="shared" si="72"/>
        <v>47371.8</v>
      </c>
      <c r="J325" s="29">
        <f t="shared" si="72"/>
        <v>91186.83</v>
      </c>
      <c r="K325" s="29">
        <f t="shared" si="72"/>
        <v>146856.75</v>
      </c>
      <c r="L325" s="29">
        <f t="shared" si="72"/>
        <v>163940.12</v>
      </c>
      <c r="M325" s="29">
        <f t="shared" si="72"/>
        <v>325824.3</v>
      </c>
      <c r="N325" s="29">
        <f t="shared" si="72"/>
        <v>310288.2</v>
      </c>
      <c r="O325" s="290"/>
      <c r="P325" s="290" t="s">
        <v>22</v>
      </c>
    </row>
    <row r="326" spans="1:21" ht="25.5" x14ac:dyDescent="0.25">
      <c r="A326" s="291"/>
      <c r="B326" s="245" t="s">
        <v>24</v>
      </c>
      <c r="C326" s="19"/>
      <c r="D326" s="19"/>
      <c r="E326" s="47"/>
      <c r="F326" s="19"/>
      <c r="G326" s="19"/>
      <c r="H326" s="30">
        <f>H88+H89+H90+H115+H116+H140+H180+H212+H213+H230+H231+H239+H240+H265+H266+H267+H301+H302+H303</f>
        <v>305791.59999999998</v>
      </c>
      <c r="I326" s="30">
        <f t="shared" ref="I326:L326" si="73">I88+I89+I90+I115+I116+I140+I180+I212+I213+I230+I231+I239+I240+I265+I266+I267+I301+I302+I303</f>
        <v>47371.8</v>
      </c>
      <c r="J326" s="30">
        <f t="shared" si="73"/>
        <v>67736.83</v>
      </c>
      <c r="K326" s="30">
        <f t="shared" si="73"/>
        <v>90706.75</v>
      </c>
      <c r="L326" s="30">
        <f t="shared" si="73"/>
        <v>99976.22</v>
      </c>
      <c r="M326" s="30">
        <f>M88+M89+M90+M115+M116+M140+M180+M212+M213+M230+M231+M239+M240+M265+M266+M267+M301+M302+M303</f>
        <v>270432.59999999998</v>
      </c>
      <c r="N326" s="30">
        <f>N88+N89+N90+N115+N116+N140+N180+N212+N213+N230+N231+N239+N240+N265+N266+N267+N301+N302+N303</f>
        <v>267288.2</v>
      </c>
      <c r="O326" s="295"/>
      <c r="P326" s="295"/>
    </row>
    <row r="327" spans="1:21" ht="15" hidden="1" customHeight="1" outlineLevel="1" x14ac:dyDescent="0.25">
      <c r="A327" s="291"/>
      <c r="B327" s="243"/>
      <c r="C327" s="123"/>
      <c r="D327" s="123"/>
      <c r="E327" s="113"/>
      <c r="F327" s="211" t="s">
        <v>237</v>
      </c>
      <c r="G327" s="115"/>
      <c r="H327" s="90">
        <v>6638.5</v>
      </c>
      <c r="I327" s="90"/>
      <c r="J327" s="90"/>
      <c r="K327" s="90"/>
      <c r="L327" s="90"/>
      <c r="M327" s="57">
        <v>29167</v>
      </c>
      <c r="N327" s="57">
        <v>29167</v>
      </c>
      <c r="O327" s="295"/>
      <c r="P327" s="295"/>
    </row>
    <row r="328" spans="1:21" ht="15" hidden="1" customHeight="1" outlineLevel="1" x14ac:dyDescent="0.25">
      <c r="A328" s="291"/>
      <c r="B328" s="245"/>
      <c r="C328" s="19"/>
      <c r="D328" s="19"/>
      <c r="E328" s="47" t="s">
        <v>124</v>
      </c>
      <c r="F328" s="212" t="s">
        <v>238</v>
      </c>
      <c r="G328" s="23"/>
      <c r="H328" s="57">
        <v>17100</v>
      </c>
      <c r="I328" s="57"/>
      <c r="J328" s="57"/>
      <c r="K328" s="57"/>
      <c r="L328" s="57"/>
      <c r="M328" s="57">
        <v>17100</v>
      </c>
      <c r="N328" s="57">
        <v>17100</v>
      </c>
      <c r="O328" s="295"/>
      <c r="P328" s="295"/>
    </row>
    <row r="329" spans="1:21" ht="15" hidden="1" customHeight="1" outlineLevel="1" x14ac:dyDescent="0.25">
      <c r="A329" s="291"/>
      <c r="B329" s="245"/>
      <c r="C329" s="19"/>
      <c r="D329" s="19"/>
      <c r="E329" s="47" t="s">
        <v>123</v>
      </c>
      <c r="F329" s="212" t="s">
        <v>239</v>
      </c>
      <c r="G329" s="23"/>
      <c r="H329" s="57">
        <v>182.1</v>
      </c>
      <c r="I329" s="213"/>
      <c r="J329" s="213"/>
      <c r="K329" s="213"/>
      <c r="L329" s="213"/>
      <c r="M329" s="57">
        <v>400</v>
      </c>
      <c r="N329" s="57">
        <v>400</v>
      </c>
      <c r="O329" s="295"/>
      <c r="P329" s="295"/>
    </row>
    <row r="330" spans="1:21" ht="15" hidden="1" customHeight="1" outlineLevel="1" x14ac:dyDescent="0.25">
      <c r="A330" s="291"/>
      <c r="B330" s="124"/>
      <c r="C330" s="19"/>
      <c r="D330" s="19"/>
      <c r="E330" s="47" t="s">
        <v>249</v>
      </c>
      <c r="F330" s="212" t="s">
        <v>240</v>
      </c>
      <c r="G330" s="23"/>
      <c r="H330" s="57">
        <v>550</v>
      </c>
      <c r="I330" s="213"/>
      <c r="J330" s="213"/>
      <c r="K330" s="213"/>
      <c r="L330" s="213"/>
      <c r="M330" s="57">
        <v>550</v>
      </c>
      <c r="N330" s="57">
        <v>550</v>
      </c>
      <c r="O330" s="295"/>
      <c r="P330" s="295"/>
    </row>
    <row r="331" spans="1:21" ht="15" hidden="1" customHeight="1" outlineLevel="1" x14ac:dyDescent="0.25">
      <c r="A331" s="291"/>
      <c r="B331" s="124"/>
      <c r="C331" s="19"/>
      <c r="D331" s="19"/>
      <c r="E331" s="47" t="s">
        <v>248</v>
      </c>
      <c r="F331" s="212" t="s">
        <v>241</v>
      </c>
      <c r="G331" s="23"/>
      <c r="H331" s="57">
        <v>7284.7</v>
      </c>
      <c r="I331" s="213"/>
      <c r="J331" s="213"/>
      <c r="K331" s="213"/>
      <c r="L331" s="213"/>
      <c r="M331" s="61">
        <v>11598</v>
      </c>
      <c r="N331" s="61">
        <v>15998</v>
      </c>
      <c r="O331" s="295"/>
      <c r="P331" s="295"/>
    </row>
    <row r="332" spans="1:21" ht="15" hidden="1" customHeight="1" outlineLevel="1" x14ac:dyDescent="0.25">
      <c r="A332" s="291"/>
      <c r="B332" s="245"/>
      <c r="C332" s="19"/>
      <c r="D332" s="19"/>
      <c r="E332" s="47"/>
      <c r="F332" s="212" t="s">
        <v>242</v>
      </c>
      <c r="G332" s="23"/>
      <c r="H332" s="57">
        <v>0</v>
      </c>
      <c r="I332" s="57"/>
      <c r="J332" s="57"/>
      <c r="K332" s="57"/>
      <c r="L332" s="57"/>
      <c r="M332" s="57">
        <v>1000</v>
      </c>
      <c r="N332" s="57">
        <v>1000</v>
      </c>
      <c r="O332" s="295"/>
      <c r="P332" s="295"/>
    </row>
    <row r="333" spans="1:21" ht="15" hidden="1" customHeight="1" outlineLevel="1" x14ac:dyDescent="0.25">
      <c r="A333" s="291"/>
      <c r="B333" s="245"/>
      <c r="C333" s="19"/>
      <c r="D333" s="19"/>
      <c r="E333" s="47" t="s">
        <v>125</v>
      </c>
      <c r="F333" s="212" t="s">
        <v>243</v>
      </c>
      <c r="G333" s="23"/>
      <c r="H333" s="57">
        <v>7955.7</v>
      </c>
      <c r="I333" s="57"/>
      <c r="J333" s="57"/>
      <c r="K333" s="57"/>
      <c r="L333" s="57"/>
      <c r="M333" s="57">
        <v>2902.5</v>
      </c>
      <c r="N333" s="57">
        <v>2902.5</v>
      </c>
      <c r="O333" s="295"/>
      <c r="P333" s="295"/>
    </row>
    <row r="334" spans="1:21" ht="15" hidden="1" customHeight="1" outlineLevel="1" x14ac:dyDescent="0.25">
      <c r="A334" s="291"/>
      <c r="B334" s="245"/>
      <c r="C334" s="19"/>
      <c r="D334" s="19"/>
      <c r="E334" s="47" t="s">
        <v>247</v>
      </c>
      <c r="F334" s="212" t="s">
        <v>244</v>
      </c>
      <c r="G334" s="23"/>
      <c r="H334" s="57">
        <v>306233.3</v>
      </c>
      <c r="I334" s="57"/>
      <c r="J334" s="57"/>
      <c r="K334" s="57"/>
      <c r="L334" s="57"/>
      <c r="M334" s="57">
        <v>248986</v>
      </c>
      <c r="N334" s="57">
        <v>232866</v>
      </c>
      <c r="O334" s="295"/>
      <c r="P334" s="295"/>
    </row>
    <row r="335" spans="1:21" ht="15" hidden="1" customHeight="1" outlineLevel="1" x14ac:dyDescent="0.25">
      <c r="A335" s="291"/>
      <c r="B335" s="246"/>
      <c r="C335" s="104"/>
      <c r="D335" s="104"/>
      <c r="E335" s="114" t="s">
        <v>246</v>
      </c>
      <c r="F335" s="104" t="s">
        <v>245</v>
      </c>
      <c r="G335" s="214"/>
      <c r="H335" s="58">
        <v>15000</v>
      </c>
      <c r="I335" s="58"/>
      <c r="J335" s="58"/>
      <c r="K335" s="58"/>
      <c r="L335" s="58"/>
      <c r="M335" s="57">
        <v>15000</v>
      </c>
      <c r="N335" s="57">
        <v>15000</v>
      </c>
      <c r="O335" s="295"/>
      <c r="P335" s="295"/>
    </row>
    <row r="336" spans="1:21" ht="25.5" collapsed="1" x14ac:dyDescent="0.25">
      <c r="A336" s="291"/>
      <c r="B336" s="245" t="s">
        <v>29</v>
      </c>
      <c r="C336" s="8"/>
      <c r="D336" s="8"/>
      <c r="E336" s="8"/>
      <c r="F336" s="21"/>
      <c r="G336" s="14"/>
      <c r="H336" s="30">
        <f t="shared" ref="H336:N336" si="74">H91+H117+H143+H181+H214+H232+H241+H268+H304</f>
        <v>0</v>
      </c>
      <c r="I336" s="30">
        <f t="shared" si="74"/>
        <v>0</v>
      </c>
      <c r="J336" s="30">
        <f t="shared" si="74"/>
        <v>0</v>
      </c>
      <c r="K336" s="30">
        <f t="shared" si="74"/>
        <v>0</v>
      </c>
      <c r="L336" s="30">
        <f t="shared" si="74"/>
        <v>0</v>
      </c>
      <c r="M336" s="30">
        <f t="shared" si="74"/>
        <v>12391.7</v>
      </c>
      <c r="N336" s="30">
        <f t="shared" si="74"/>
        <v>0</v>
      </c>
      <c r="O336" s="295"/>
      <c r="P336" s="295"/>
      <c r="T336" s="22"/>
      <c r="U336" s="22"/>
    </row>
    <row r="337" spans="1:24" ht="25.5" x14ac:dyDescent="0.25">
      <c r="A337" s="291"/>
      <c r="B337" s="245" t="s">
        <v>30</v>
      </c>
      <c r="C337" s="26" t="s">
        <v>22</v>
      </c>
      <c r="D337" s="26" t="s">
        <v>22</v>
      </c>
      <c r="E337" s="26" t="s">
        <v>22</v>
      </c>
      <c r="F337" s="26" t="s">
        <v>22</v>
      </c>
      <c r="G337" s="17"/>
      <c r="H337" s="30"/>
      <c r="I337" s="66"/>
      <c r="J337" s="66"/>
      <c r="K337" s="66"/>
      <c r="L337" s="66"/>
      <c r="M337" s="30"/>
      <c r="N337" s="30"/>
      <c r="O337" s="295"/>
      <c r="P337" s="295"/>
    </row>
    <row r="338" spans="1:24" ht="25.5" x14ac:dyDescent="0.25">
      <c r="A338" s="291"/>
      <c r="B338" s="245" t="s">
        <v>31</v>
      </c>
      <c r="C338" s="26" t="s">
        <v>22</v>
      </c>
      <c r="D338" s="26" t="s">
        <v>22</v>
      </c>
      <c r="E338" s="26" t="s">
        <v>22</v>
      </c>
      <c r="F338" s="26" t="s">
        <v>22</v>
      </c>
      <c r="G338" s="17"/>
      <c r="H338" s="30">
        <f t="shared" ref="H338:N338" si="75">H93+H119+H145+H183+H216+H234+H243+H270+H306+H315</f>
        <v>143563.9</v>
      </c>
      <c r="I338" s="30">
        <f t="shared" si="75"/>
        <v>0</v>
      </c>
      <c r="J338" s="30">
        <f t="shared" si="75"/>
        <v>23450</v>
      </c>
      <c r="K338" s="30">
        <f t="shared" si="75"/>
        <v>56150</v>
      </c>
      <c r="L338" s="30">
        <f t="shared" si="75"/>
        <v>63963.899999999994</v>
      </c>
      <c r="M338" s="30">
        <f t="shared" si="75"/>
        <v>43000</v>
      </c>
      <c r="N338" s="30">
        <f t="shared" si="75"/>
        <v>43000</v>
      </c>
      <c r="O338" s="295"/>
      <c r="P338" s="295"/>
    </row>
    <row r="339" spans="1:24" ht="25.5" x14ac:dyDescent="0.25">
      <c r="A339" s="294"/>
      <c r="B339" s="245" t="s">
        <v>213</v>
      </c>
      <c r="C339" s="17"/>
      <c r="D339" s="17"/>
      <c r="E339" s="47"/>
      <c r="F339" s="17"/>
      <c r="G339" s="17"/>
      <c r="H339" s="30"/>
      <c r="I339" s="30"/>
      <c r="J339" s="30"/>
      <c r="K339" s="30"/>
      <c r="L339" s="30"/>
      <c r="M339" s="30"/>
      <c r="N339" s="30"/>
      <c r="O339" s="289"/>
      <c r="P339" s="289"/>
    </row>
    <row r="340" spans="1:24" x14ac:dyDescent="0.25">
      <c r="A340" s="296" t="s">
        <v>126</v>
      </c>
      <c r="B340" s="296"/>
      <c r="C340" s="296"/>
      <c r="D340" s="296"/>
      <c r="E340" s="296"/>
      <c r="F340" s="296"/>
      <c r="G340" s="296"/>
      <c r="H340" s="296"/>
      <c r="I340" s="296"/>
      <c r="J340" s="296"/>
      <c r="K340" s="296"/>
      <c r="L340" s="296"/>
      <c r="M340" s="296"/>
      <c r="N340" s="296"/>
      <c r="O340" s="296"/>
      <c r="P340" s="296"/>
    </row>
    <row r="341" spans="1:24" s="13" customFormat="1" ht="25.5" x14ac:dyDescent="0.25">
      <c r="A341" s="293" t="s">
        <v>127</v>
      </c>
      <c r="B341" s="245" t="s">
        <v>106</v>
      </c>
      <c r="C341" s="245"/>
      <c r="D341" s="245"/>
      <c r="E341" s="46"/>
      <c r="F341" s="245"/>
      <c r="G341" s="245"/>
      <c r="H341" s="18">
        <v>100</v>
      </c>
      <c r="I341" s="18"/>
      <c r="J341" s="18">
        <v>30</v>
      </c>
      <c r="K341" s="18">
        <v>35</v>
      </c>
      <c r="L341" s="18">
        <v>35</v>
      </c>
      <c r="M341" s="18">
        <v>100</v>
      </c>
      <c r="N341" s="18">
        <v>100</v>
      </c>
      <c r="O341" s="290" t="s">
        <v>226</v>
      </c>
      <c r="P341" s="293" t="s">
        <v>128</v>
      </c>
      <c r="V341" s="94"/>
      <c r="W341" s="94"/>
      <c r="X341" s="94"/>
    </row>
    <row r="342" spans="1:24" s="13" customFormat="1" ht="25.5" x14ac:dyDescent="0.25">
      <c r="A342" s="291"/>
      <c r="B342" s="245" t="s">
        <v>21</v>
      </c>
      <c r="C342" s="245"/>
      <c r="D342" s="245"/>
      <c r="E342" s="46"/>
      <c r="F342" s="245"/>
      <c r="G342" s="245"/>
      <c r="H342" s="18">
        <v>14</v>
      </c>
      <c r="I342" s="18" t="s">
        <v>22</v>
      </c>
      <c r="J342" s="18" t="s">
        <v>22</v>
      </c>
      <c r="K342" s="18" t="s">
        <v>22</v>
      </c>
      <c r="L342" s="18" t="s">
        <v>22</v>
      </c>
      <c r="M342" s="18">
        <v>14</v>
      </c>
      <c r="N342" s="18">
        <v>14</v>
      </c>
      <c r="O342" s="295"/>
      <c r="P342" s="291"/>
      <c r="V342" s="94"/>
      <c r="W342" s="94"/>
      <c r="X342" s="94"/>
    </row>
    <row r="343" spans="1:24" s="13" customFormat="1" ht="38.25" x14ac:dyDescent="0.25">
      <c r="A343" s="291"/>
      <c r="B343" s="245" t="s">
        <v>222</v>
      </c>
      <c r="C343" s="245"/>
      <c r="D343" s="245"/>
      <c r="E343" s="46"/>
      <c r="F343" s="245"/>
      <c r="G343" s="245"/>
      <c r="H343" s="63">
        <f>I343+J343+K343+L343</f>
        <v>1400</v>
      </c>
      <c r="I343" s="63">
        <f>I344+I345+I346+I347</f>
        <v>0</v>
      </c>
      <c r="J343" s="63">
        <f t="shared" ref="J343:N343" si="76">J344+J345+J346+J347</f>
        <v>800</v>
      </c>
      <c r="K343" s="63">
        <f t="shared" si="76"/>
        <v>600</v>
      </c>
      <c r="L343" s="63">
        <f t="shared" si="76"/>
        <v>0</v>
      </c>
      <c r="M343" s="63">
        <f t="shared" si="76"/>
        <v>1400</v>
      </c>
      <c r="N343" s="63">
        <f t="shared" si="76"/>
        <v>1400</v>
      </c>
      <c r="O343" s="295"/>
      <c r="P343" s="291"/>
      <c r="V343" s="94"/>
      <c r="W343" s="94"/>
      <c r="X343" s="94"/>
    </row>
    <row r="344" spans="1:24" s="13" customFormat="1" ht="25.5" x14ac:dyDescent="0.25">
      <c r="A344" s="291"/>
      <c r="B344" s="245" t="s">
        <v>24</v>
      </c>
      <c r="C344" s="244"/>
      <c r="D344" s="244"/>
      <c r="E344" s="8"/>
      <c r="F344" s="244"/>
      <c r="G344" s="14"/>
      <c r="H344" s="61"/>
      <c r="I344" s="63"/>
      <c r="J344" s="63"/>
      <c r="K344" s="63"/>
      <c r="L344" s="63"/>
      <c r="M344" s="61"/>
      <c r="N344" s="61"/>
      <c r="O344" s="295"/>
      <c r="P344" s="291"/>
      <c r="V344" s="94"/>
      <c r="W344" s="94"/>
      <c r="X344" s="94"/>
    </row>
    <row r="345" spans="1:24" s="13" customFormat="1" ht="25.5" x14ac:dyDescent="0.25">
      <c r="A345" s="291"/>
      <c r="B345" s="245" t="s">
        <v>29</v>
      </c>
      <c r="C345" s="245"/>
      <c r="D345" s="245"/>
      <c r="E345" s="46"/>
      <c r="F345" s="245"/>
      <c r="G345" s="245"/>
      <c r="H345" s="63"/>
      <c r="I345" s="63"/>
      <c r="J345" s="63"/>
      <c r="K345" s="63"/>
      <c r="L345" s="63"/>
      <c r="M345" s="63"/>
      <c r="N345" s="63"/>
      <c r="O345" s="295"/>
      <c r="P345" s="291"/>
      <c r="V345" s="94"/>
      <c r="W345" s="94"/>
      <c r="X345" s="94"/>
    </row>
    <row r="346" spans="1:24" s="13" customFormat="1" ht="25.5" x14ac:dyDescent="0.25">
      <c r="A346" s="291"/>
      <c r="B346" s="245" t="s">
        <v>30</v>
      </c>
      <c r="C346" s="26" t="s">
        <v>22</v>
      </c>
      <c r="D346" s="26" t="s">
        <v>22</v>
      </c>
      <c r="E346" s="26" t="s">
        <v>22</v>
      </c>
      <c r="F346" s="26" t="s">
        <v>22</v>
      </c>
      <c r="G346" s="245"/>
      <c r="H346" s="63"/>
      <c r="I346" s="63"/>
      <c r="J346" s="63"/>
      <c r="K346" s="63"/>
      <c r="L346" s="63"/>
      <c r="M346" s="63"/>
      <c r="N346" s="63"/>
      <c r="O346" s="295"/>
      <c r="P346" s="291"/>
      <c r="V346" s="94"/>
      <c r="W346" s="94"/>
      <c r="X346" s="94"/>
    </row>
    <row r="347" spans="1:24" s="13" customFormat="1" ht="25.5" x14ac:dyDescent="0.25">
      <c r="A347" s="291"/>
      <c r="B347" s="245" t="s">
        <v>31</v>
      </c>
      <c r="C347" s="26" t="s">
        <v>22</v>
      </c>
      <c r="D347" s="26" t="s">
        <v>22</v>
      </c>
      <c r="E347" s="26" t="s">
        <v>22</v>
      </c>
      <c r="F347" s="26" t="s">
        <v>22</v>
      </c>
      <c r="G347" s="26"/>
      <c r="H347" s="63">
        <v>1400</v>
      </c>
      <c r="I347" s="63">
        <v>0</v>
      </c>
      <c r="J347" s="63">
        <v>800</v>
      </c>
      <c r="K347" s="63">
        <v>600</v>
      </c>
      <c r="L347" s="63">
        <v>0</v>
      </c>
      <c r="M347" s="63">
        <v>1400</v>
      </c>
      <c r="N347" s="63">
        <v>1400</v>
      </c>
      <c r="O347" s="295"/>
      <c r="P347" s="291"/>
      <c r="V347" s="94"/>
      <c r="W347" s="94"/>
      <c r="X347" s="94"/>
    </row>
    <row r="348" spans="1:24" s="13" customFormat="1" ht="25.5" x14ac:dyDescent="0.25">
      <c r="A348" s="294"/>
      <c r="B348" s="245" t="s">
        <v>213</v>
      </c>
      <c r="C348" s="26"/>
      <c r="D348" s="26"/>
      <c r="E348" s="26"/>
      <c r="F348" s="26"/>
      <c r="G348" s="26"/>
      <c r="H348" s="63"/>
      <c r="I348" s="63"/>
      <c r="J348" s="63"/>
      <c r="K348" s="63"/>
      <c r="L348" s="63"/>
      <c r="M348" s="63"/>
      <c r="N348" s="63"/>
      <c r="O348" s="289"/>
      <c r="P348" s="294"/>
      <c r="V348" s="94"/>
      <c r="W348" s="94"/>
      <c r="X348" s="94"/>
    </row>
    <row r="349" spans="1:24" ht="25.5" customHeight="1" x14ac:dyDescent="0.25">
      <c r="A349" s="293" t="s">
        <v>232</v>
      </c>
      <c r="B349" s="245" t="s">
        <v>33</v>
      </c>
      <c r="C349" s="27"/>
      <c r="D349" s="27"/>
      <c r="E349" s="48"/>
      <c r="F349" s="27"/>
      <c r="G349" s="27"/>
      <c r="H349" s="18">
        <v>1000</v>
      </c>
      <c r="I349" s="18">
        <v>1000</v>
      </c>
      <c r="J349" s="18">
        <v>1000</v>
      </c>
      <c r="K349" s="18">
        <v>1000</v>
      </c>
      <c r="L349" s="18">
        <v>1000</v>
      </c>
      <c r="M349" s="18">
        <v>0</v>
      </c>
      <c r="N349" s="18">
        <v>0</v>
      </c>
      <c r="O349" s="290" t="s">
        <v>129</v>
      </c>
      <c r="P349" s="293" t="s">
        <v>409</v>
      </c>
    </row>
    <row r="350" spans="1:24" ht="25.5" x14ac:dyDescent="0.25">
      <c r="A350" s="291"/>
      <c r="B350" s="245" t="s">
        <v>21</v>
      </c>
      <c r="C350" s="27"/>
      <c r="D350" s="27"/>
      <c r="E350" s="48"/>
      <c r="F350" s="27"/>
      <c r="G350" s="27"/>
      <c r="H350" s="63">
        <f>H351/H349</f>
        <v>10</v>
      </c>
      <c r="I350" s="18" t="s">
        <v>22</v>
      </c>
      <c r="J350" s="18" t="s">
        <v>22</v>
      </c>
      <c r="K350" s="18" t="s">
        <v>22</v>
      </c>
      <c r="L350" s="18" t="s">
        <v>22</v>
      </c>
      <c r="M350" s="63"/>
      <c r="N350" s="63"/>
      <c r="O350" s="295"/>
      <c r="P350" s="291"/>
    </row>
    <row r="351" spans="1:24" ht="38.25" x14ac:dyDescent="0.25">
      <c r="A351" s="291"/>
      <c r="B351" s="245" t="s">
        <v>222</v>
      </c>
      <c r="C351" s="27"/>
      <c r="D351" s="27"/>
      <c r="E351" s="48"/>
      <c r="F351" s="27"/>
      <c r="G351" s="27"/>
      <c r="H351" s="63">
        <f>SUM(H352:H356)</f>
        <v>10000</v>
      </c>
      <c r="I351" s="63">
        <f t="shared" ref="I351:N351" si="77">SUM(I352:I356)</f>
        <v>1350</v>
      </c>
      <c r="J351" s="63">
        <f t="shared" si="77"/>
        <v>3300</v>
      </c>
      <c r="K351" s="63">
        <f t="shared" si="77"/>
        <v>1800</v>
      </c>
      <c r="L351" s="63">
        <f t="shared" si="77"/>
        <v>3550</v>
      </c>
      <c r="M351" s="63">
        <f t="shared" si="77"/>
        <v>0</v>
      </c>
      <c r="N351" s="63">
        <f t="shared" si="77"/>
        <v>0</v>
      </c>
      <c r="O351" s="295"/>
      <c r="P351" s="291"/>
    </row>
    <row r="352" spans="1:24" ht="14.45" customHeight="1" x14ac:dyDescent="0.25">
      <c r="A352" s="291"/>
      <c r="B352" s="292" t="s">
        <v>24</v>
      </c>
      <c r="C352" s="8" t="s">
        <v>25</v>
      </c>
      <c r="D352" s="8" t="s">
        <v>26</v>
      </c>
      <c r="E352" s="8" t="s">
        <v>48</v>
      </c>
      <c r="F352" s="244" t="s">
        <v>130</v>
      </c>
      <c r="G352" s="14">
        <v>612</v>
      </c>
      <c r="H352" s="63">
        <f>I352+J352+K352+L352</f>
        <v>6500</v>
      </c>
      <c r="I352" s="63">
        <v>900</v>
      </c>
      <c r="J352" s="63">
        <v>2200</v>
      </c>
      <c r="K352" s="63">
        <v>1150</v>
      </c>
      <c r="L352" s="63">
        <v>2250</v>
      </c>
      <c r="M352" s="63">
        <v>0</v>
      </c>
      <c r="N352" s="63">
        <v>0</v>
      </c>
      <c r="O352" s="295"/>
      <c r="P352" s="291"/>
    </row>
    <row r="353" spans="1:16" ht="14.45" customHeight="1" x14ac:dyDescent="0.25">
      <c r="A353" s="291"/>
      <c r="B353" s="292"/>
      <c r="C353" s="8" t="s">
        <v>25</v>
      </c>
      <c r="D353" s="8" t="s">
        <v>26</v>
      </c>
      <c r="E353" s="8" t="s">
        <v>48</v>
      </c>
      <c r="F353" s="244" t="s">
        <v>130</v>
      </c>
      <c r="G353" s="14">
        <v>622</v>
      </c>
      <c r="H353" s="63">
        <f>I353+J353+K353+L353</f>
        <v>3500</v>
      </c>
      <c r="I353" s="63">
        <v>450</v>
      </c>
      <c r="J353" s="63">
        <v>1100</v>
      </c>
      <c r="K353" s="63">
        <v>650</v>
      </c>
      <c r="L353" s="63">
        <v>1300</v>
      </c>
      <c r="M353" s="63">
        <v>0</v>
      </c>
      <c r="N353" s="63">
        <v>0</v>
      </c>
      <c r="O353" s="295"/>
      <c r="P353" s="291"/>
    </row>
    <row r="354" spans="1:16" ht="25.5" x14ac:dyDescent="0.25">
      <c r="A354" s="291"/>
      <c r="B354" s="245" t="s">
        <v>29</v>
      </c>
      <c r="C354" s="27"/>
      <c r="D354" s="27"/>
      <c r="E354" s="48"/>
      <c r="F354" s="27"/>
      <c r="G354" s="27"/>
      <c r="H354" s="64"/>
      <c r="I354" s="64"/>
      <c r="J354" s="64"/>
      <c r="K354" s="64"/>
      <c r="L354" s="64"/>
      <c r="M354" s="64"/>
      <c r="N354" s="64"/>
      <c r="O354" s="295"/>
      <c r="P354" s="291"/>
    </row>
    <row r="355" spans="1:16" ht="25.5" x14ac:dyDescent="0.25">
      <c r="A355" s="291"/>
      <c r="B355" s="245" t="s">
        <v>30</v>
      </c>
      <c r="C355" s="26" t="s">
        <v>22</v>
      </c>
      <c r="D355" s="26" t="s">
        <v>22</v>
      </c>
      <c r="E355" s="26" t="s">
        <v>22</v>
      </c>
      <c r="F355" s="26" t="s">
        <v>22</v>
      </c>
      <c r="G355" s="27"/>
      <c r="H355" s="64"/>
      <c r="I355" s="64"/>
      <c r="J355" s="64"/>
      <c r="K355" s="64"/>
      <c r="L355" s="64"/>
      <c r="M355" s="64"/>
      <c r="N355" s="64"/>
      <c r="O355" s="295"/>
      <c r="P355" s="291"/>
    </row>
    <row r="356" spans="1:16" ht="25.5" x14ac:dyDescent="0.25">
      <c r="A356" s="291"/>
      <c r="B356" s="245" t="s">
        <v>31</v>
      </c>
      <c r="C356" s="26" t="s">
        <v>22</v>
      </c>
      <c r="D356" s="26" t="s">
        <v>22</v>
      </c>
      <c r="E356" s="26" t="s">
        <v>22</v>
      </c>
      <c r="F356" s="26" t="s">
        <v>22</v>
      </c>
      <c r="G356" s="27"/>
      <c r="H356" s="28"/>
      <c r="I356" s="28"/>
      <c r="J356" s="28"/>
      <c r="K356" s="28"/>
      <c r="L356" s="28"/>
      <c r="M356" s="28"/>
      <c r="N356" s="28"/>
      <c r="O356" s="295"/>
      <c r="P356" s="291"/>
    </row>
    <row r="357" spans="1:16" ht="25.5" x14ac:dyDescent="0.25">
      <c r="A357" s="294"/>
      <c r="B357" s="245" t="s">
        <v>213</v>
      </c>
      <c r="C357" s="27"/>
      <c r="D357" s="27"/>
      <c r="E357" s="48"/>
      <c r="F357" s="27"/>
      <c r="G357" s="27"/>
      <c r="H357" s="28"/>
      <c r="I357" s="28"/>
      <c r="J357" s="28"/>
      <c r="K357" s="28"/>
      <c r="L357" s="28"/>
      <c r="M357" s="28"/>
      <c r="N357" s="28"/>
      <c r="O357" s="289"/>
      <c r="P357" s="294"/>
    </row>
    <row r="358" spans="1:16" ht="25.5" x14ac:dyDescent="0.25">
      <c r="A358" s="293" t="s">
        <v>228</v>
      </c>
      <c r="B358" s="208" t="s">
        <v>50</v>
      </c>
      <c r="C358" s="17"/>
      <c r="D358" s="17"/>
      <c r="E358" s="47"/>
      <c r="F358" s="17"/>
      <c r="G358" s="17"/>
      <c r="H358" s="29">
        <f t="shared" ref="H358:N358" si="78">H359+H360+H361+H362</f>
        <v>11400</v>
      </c>
      <c r="I358" s="29">
        <f t="shared" si="78"/>
        <v>1350</v>
      </c>
      <c r="J358" s="29">
        <f t="shared" si="78"/>
        <v>4100</v>
      </c>
      <c r="K358" s="29">
        <f t="shared" si="78"/>
        <v>2400</v>
      </c>
      <c r="L358" s="29">
        <f t="shared" si="78"/>
        <v>3550</v>
      </c>
      <c r="M358" s="29">
        <f t="shared" si="78"/>
        <v>1400</v>
      </c>
      <c r="N358" s="29">
        <f t="shared" si="78"/>
        <v>1400</v>
      </c>
      <c r="O358" s="290"/>
      <c r="P358" s="290" t="s">
        <v>22</v>
      </c>
    </row>
    <row r="359" spans="1:16" ht="25.5" x14ac:dyDescent="0.25">
      <c r="A359" s="291"/>
      <c r="B359" s="208" t="s">
        <v>24</v>
      </c>
      <c r="C359" s="17"/>
      <c r="D359" s="17"/>
      <c r="E359" s="47"/>
      <c r="F359" s="17"/>
      <c r="G359" s="17"/>
      <c r="H359" s="30">
        <f t="shared" ref="H359:N359" si="79">H344+H352+H353</f>
        <v>10000</v>
      </c>
      <c r="I359" s="30">
        <f t="shared" si="79"/>
        <v>1350</v>
      </c>
      <c r="J359" s="30">
        <f t="shared" si="79"/>
        <v>3300</v>
      </c>
      <c r="K359" s="30">
        <f t="shared" si="79"/>
        <v>1800</v>
      </c>
      <c r="L359" s="30">
        <f t="shared" si="79"/>
        <v>3550</v>
      </c>
      <c r="M359" s="30">
        <f t="shared" si="79"/>
        <v>0</v>
      </c>
      <c r="N359" s="30">
        <f t="shared" si="79"/>
        <v>0</v>
      </c>
      <c r="O359" s="295"/>
      <c r="P359" s="295"/>
    </row>
    <row r="360" spans="1:16" ht="25.5" x14ac:dyDescent="0.25">
      <c r="A360" s="291"/>
      <c r="B360" s="208" t="s">
        <v>29</v>
      </c>
      <c r="C360" s="17"/>
      <c r="D360" s="17"/>
      <c r="E360" s="47"/>
      <c r="F360" s="17"/>
      <c r="G360" s="17"/>
      <c r="H360" s="57"/>
      <c r="I360" s="57"/>
      <c r="J360" s="57"/>
      <c r="K360" s="57"/>
      <c r="L360" s="57"/>
      <c r="M360" s="57"/>
      <c r="N360" s="57"/>
      <c r="O360" s="295"/>
      <c r="P360" s="295"/>
    </row>
    <row r="361" spans="1:16" ht="25.5" x14ac:dyDescent="0.25">
      <c r="A361" s="291"/>
      <c r="B361" s="208" t="s">
        <v>30</v>
      </c>
      <c r="C361" s="26" t="s">
        <v>22</v>
      </c>
      <c r="D361" s="26" t="s">
        <v>22</v>
      </c>
      <c r="E361" s="26" t="s">
        <v>22</v>
      </c>
      <c r="F361" s="26" t="s">
        <v>22</v>
      </c>
      <c r="G361" s="17"/>
      <c r="H361" s="57"/>
      <c r="I361" s="57"/>
      <c r="J361" s="57"/>
      <c r="K361" s="57"/>
      <c r="L361" s="57"/>
      <c r="M361" s="57"/>
      <c r="N361" s="57"/>
      <c r="O361" s="295"/>
      <c r="P361" s="295"/>
    </row>
    <row r="362" spans="1:16" ht="25.5" x14ac:dyDescent="0.25">
      <c r="A362" s="291"/>
      <c r="B362" s="208" t="s">
        <v>31</v>
      </c>
      <c r="C362" s="26" t="s">
        <v>22</v>
      </c>
      <c r="D362" s="26" t="s">
        <v>22</v>
      </c>
      <c r="E362" s="26" t="s">
        <v>22</v>
      </c>
      <c r="F362" s="26" t="s">
        <v>22</v>
      </c>
      <c r="G362" s="17"/>
      <c r="H362" s="29">
        <f>H347+H356</f>
        <v>1400</v>
      </c>
      <c r="I362" s="29">
        <f t="shared" ref="I362:N362" si="80">I347+I356</f>
        <v>0</v>
      </c>
      <c r="J362" s="29">
        <f t="shared" si="80"/>
        <v>800</v>
      </c>
      <c r="K362" s="29">
        <f t="shared" si="80"/>
        <v>600</v>
      </c>
      <c r="L362" s="29">
        <f t="shared" si="80"/>
        <v>0</v>
      </c>
      <c r="M362" s="29">
        <f t="shared" si="80"/>
        <v>1400</v>
      </c>
      <c r="N362" s="29">
        <f t="shared" si="80"/>
        <v>1400</v>
      </c>
      <c r="O362" s="295"/>
      <c r="P362" s="295"/>
    </row>
    <row r="363" spans="1:16" ht="25.5" x14ac:dyDescent="0.25">
      <c r="A363" s="294"/>
      <c r="B363" s="208" t="s">
        <v>213</v>
      </c>
      <c r="C363" s="17"/>
      <c r="D363" s="17"/>
      <c r="E363" s="47"/>
      <c r="F363" s="17"/>
      <c r="G363" s="17"/>
      <c r="H363" s="29"/>
      <c r="I363" s="29"/>
      <c r="J363" s="29"/>
      <c r="K363" s="29"/>
      <c r="L363" s="29"/>
      <c r="M363" s="29"/>
      <c r="N363" s="29"/>
      <c r="O363" s="289"/>
      <c r="P363" s="289"/>
    </row>
    <row r="364" spans="1:16" ht="25.5" x14ac:dyDescent="0.25">
      <c r="A364" s="293" t="s">
        <v>229</v>
      </c>
      <c r="B364" s="208" t="s">
        <v>50</v>
      </c>
      <c r="C364" s="17"/>
      <c r="D364" s="17"/>
      <c r="E364" s="47"/>
      <c r="F364" s="17"/>
      <c r="G364" s="17"/>
      <c r="H364" s="29">
        <f>H365+H366+H367+H368+H369</f>
        <v>3715749.7199999997</v>
      </c>
      <c r="I364" s="29">
        <f t="shared" ref="I364:N364" si="81">I365+I366+I367+I368+I369</f>
        <v>820123.51</v>
      </c>
      <c r="J364" s="29">
        <f t="shared" si="81"/>
        <v>1103188.5900000001</v>
      </c>
      <c r="K364" s="29">
        <f t="shared" si="81"/>
        <v>765776.27</v>
      </c>
      <c r="L364" s="29">
        <f t="shared" si="81"/>
        <v>1026661.3500000001</v>
      </c>
      <c r="M364" s="29">
        <f t="shared" si="81"/>
        <v>3553252.0000000005</v>
      </c>
      <c r="N364" s="29">
        <f t="shared" si="81"/>
        <v>3580659.0000000009</v>
      </c>
      <c r="O364" s="290"/>
      <c r="P364" s="290" t="s">
        <v>22</v>
      </c>
    </row>
    <row r="365" spans="1:16" ht="25.5" x14ac:dyDescent="0.25">
      <c r="A365" s="291"/>
      <c r="B365" s="208" t="s">
        <v>24</v>
      </c>
      <c r="C365" s="17"/>
      <c r="D365" s="17"/>
      <c r="E365" s="47"/>
      <c r="F365" s="17"/>
      <c r="G365" s="17"/>
      <c r="H365" s="30">
        <f>H77+H326+H359</f>
        <v>3559985.82</v>
      </c>
      <c r="I365" s="30">
        <f t="shared" ref="I365:N365" si="82">I77+I326+I359</f>
        <v>820123.51</v>
      </c>
      <c r="J365" s="30">
        <f t="shared" si="82"/>
        <v>1076838.5900000001</v>
      </c>
      <c r="K365" s="30">
        <f t="shared" si="82"/>
        <v>705526.27</v>
      </c>
      <c r="L365" s="30">
        <f t="shared" si="82"/>
        <v>957497.45000000007</v>
      </c>
      <c r="M365" s="30">
        <f t="shared" si="82"/>
        <v>3485660.3000000003</v>
      </c>
      <c r="N365" s="30">
        <f t="shared" si="82"/>
        <v>3525459.0000000009</v>
      </c>
      <c r="O365" s="295"/>
      <c r="P365" s="295"/>
    </row>
    <row r="366" spans="1:16" ht="25.5" x14ac:dyDescent="0.25">
      <c r="A366" s="291"/>
      <c r="B366" s="208" t="s">
        <v>29</v>
      </c>
      <c r="C366" s="17"/>
      <c r="D366" s="17"/>
      <c r="E366" s="47"/>
      <c r="F366" s="17"/>
      <c r="G366" s="17"/>
      <c r="H366" s="30">
        <f t="shared" ref="H366:N366" si="83">H80+H336+H360</f>
        <v>0</v>
      </c>
      <c r="I366" s="30">
        <f t="shared" si="83"/>
        <v>0</v>
      </c>
      <c r="J366" s="30">
        <f t="shared" si="83"/>
        <v>0</v>
      </c>
      <c r="K366" s="30">
        <f t="shared" si="83"/>
        <v>0</v>
      </c>
      <c r="L366" s="30">
        <f t="shared" si="83"/>
        <v>0</v>
      </c>
      <c r="M366" s="30">
        <f t="shared" si="83"/>
        <v>12391.7</v>
      </c>
      <c r="N366" s="30">
        <f t="shared" si="83"/>
        <v>0</v>
      </c>
      <c r="O366" s="295"/>
      <c r="P366" s="295"/>
    </row>
    <row r="367" spans="1:16" ht="25.5" x14ac:dyDescent="0.25">
      <c r="A367" s="291"/>
      <c r="B367" s="208" t="s">
        <v>30</v>
      </c>
      <c r="C367" s="26" t="s">
        <v>22</v>
      </c>
      <c r="D367" s="26" t="s">
        <v>22</v>
      </c>
      <c r="E367" s="26" t="s">
        <v>22</v>
      </c>
      <c r="F367" s="26" t="s">
        <v>22</v>
      </c>
      <c r="G367" s="17"/>
      <c r="H367" s="30"/>
      <c r="I367" s="30"/>
      <c r="J367" s="30"/>
      <c r="K367" s="30"/>
      <c r="L367" s="30"/>
      <c r="M367" s="30"/>
      <c r="N367" s="30"/>
      <c r="O367" s="295"/>
      <c r="P367" s="295"/>
    </row>
    <row r="368" spans="1:16" ht="25.5" x14ac:dyDescent="0.25">
      <c r="A368" s="291"/>
      <c r="B368" s="208" t="s">
        <v>31</v>
      </c>
      <c r="C368" s="26" t="s">
        <v>22</v>
      </c>
      <c r="D368" s="26" t="s">
        <v>22</v>
      </c>
      <c r="E368" s="26" t="s">
        <v>22</v>
      </c>
      <c r="F368" s="26" t="s">
        <v>22</v>
      </c>
      <c r="G368" s="17"/>
      <c r="H368" s="30">
        <f t="shared" ref="H368:N368" si="84">H82+H338+H362</f>
        <v>155263.9</v>
      </c>
      <c r="I368" s="30">
        <f t="shared" si="84"/>
        <v>0</v>
      </c>
      <c r="J368" s="30">
        <f t="shared" si="84"/>
        <v>26350</v>
      </c>
      <c r="K368" s="30">
        <f t="shared" si="84"/>
        <v>60250</v>
      </c>
      <c r="L368" s="30">
        <f t="shared" si="84"/>
        <v>68663.899999999994</v>
      </c>
      <c r="M368" s="30">
        <f t="shared" si="84"/>
        <v>54700</v>
      </c>
      <c r="N368" s="30">
        <f t="shared" si="84"/>
        <v>54700</v>
      </c>
      <c r="O368" s="295"/>
      <c r="P368" s="295"/>
    </row>
    <row r="369" spans="1:16" ht="25.5" x14ac:dyDescent="0.25">
      <c r="A369" s="291"/>
      <c r="B369" s="208" t="s">
        <v>213</v>
      </c>
      <c r="C369" s="17"/>
      <c r="D369" s="17"/>
      <c r="E369" s="47"/>
      <c r="F369" s="17"/>
      <c r="G369" s="17"/>
      <c r="H369" s="30">
        <v>500</v>
      </c>
      <c r="I369" s="30">
        <v>0</v>
      </c>
      <c r="J369" s="30">
        <v>0</v>
      </c>
      <c r="K369" s="30">
        <v>0</v>
      </c>
      <c r="L369" s="30">
        <v>500</v>
      </c>
      <c r="M369" s="30">
        <v>500</v>
      </c>
      <c r="N369" s="30">
        <v>500</v>
      </c>
      <c r="O369" s="289"/>
      <c r="P369" s="289"/>
    </row>
    <row r="370" spans="1:16" ht="25.5" x14ac:dyDescent="0.25">
      <c r="A370" s="293" t="s">
        <v>227</v>
      </c>
      <c r="B370" s="208" t="s">
        <v>50</v>
      </c>
      <c r="C370" s="17"/>
      <c r="D370" s="17"/>
      <c r="E370" s="47"/>
      <c r="F370" s="17"/>
      <c r="G370" s="17"/>
      <c r="H370" s="29">
        <f>H371+H372+H373+H374+H375</f>
        <v>3715509.1999999997</v>
      </c>
      <c r="I370" s="29">
        <f t="shared" ref="I370:N370" si="85">I371+I372+I373+I374+I375</f>
        <v>820123.51</v>
      </c>
      <c r="J370" s="29">
        <f t="shared" si="85"/>
        <v>1103188.5900000001</v>
      </c>
      <c r="K370" s="29">
        <f t="shared" si="85"/>
        <v>765776.27</v>
      </c>
      <c r="L370" s="29">
        <f t="shared" si="85"/>
        <v>1026420.8500000001</v>
      </c>
      <c r="M370" s="29">
        <f t="shared" si="85"/>
        <v>3553022.6000000006</v>
      </c>
      <c r="N370" s="29">
        <f t="shared" si="85"/>
        <v>3580426.2000000011</v>
      </c>
      <c r="O370" s="301"/>
      <c r="P370" s="301" t="s">
        <v>22</v>
      </c>
    </row>
    <row r="371" spans="1:16" ht="25.5" x14ac:dyDescent="0.25">
      <c r="A371" s="291"/>
      <c r="B371" s="208" t="s">
        <v>24</v>
      </c>
      <c r="C371" s="17"/>
      <c r="D371" s="17"/>
      <c r="E371" s="47"/>
      <c r="F371" s="17"/>
      <c r="G371" s="17"/>
      <c r="H371" s="30">
        <f>H359+H326+H77-0.02</f>
        <v>3559985.8</v>
      </c>
      <c r="I371" s="30">
        <f t="shared" ref="I371:N371" si="86">I77+I326+I359</f>
        <v>820123.51</v>
      </c>
      <c r="J371" s="30">
        <f t="shared" si="86"/>
        <v>1076838.5900000001</v>
      </c>
      <c r="K371" s="30">
        <f t="shared" si="86"/>
        <v>705526.27</v>
      </c>
      <c r="L371" s="30">
        <f t="shared" si="86"/>
        <v>957497.45000000007</v>
      </c>
      <c r="M371" s="30">
        <f t="shared" si="86"/>
        <v>3485660.3000000003</v>
      </c>
      <c r="N371" s="30">
        <f t="shared" si="86"/>
        <v>3525459.0000000009</v>
      </c>
      <c r="O371" s="302"/>
      <c r="P371" s="302"/>
    </row>
    <row r="372" spans="1:16" ht="25.5" x14ac:dyDescent="0.25">
      <c r="A372" s="291"/>
      <c r="B372" s="208" t="s">
        <v>29</v>
      </c>
      <c r="C372" s="207"/>
      <c r="D372" s="207"/>
      <c r="E372" s="8"/>
      <c r="F372" s="207"/>
      <c r="G372" s="207"/>
      <c r="H372" s="30">
        <f t="shared" ref="H372:N372" si="87">H80+H336+H360</f>
        <v>0</v>
      </c>
      <c r="I372" s="30">
        <f t="shared" si="87"/>
        <v>0</v>
      </c>
      <c r="J372" s="30">
        <f t="shared" si="87"/>
        <v>0</v>
      </c>
      <c r="K372" s="30">
        <f t="shared" si="87"/>
        <v>0</v>
      </c>
      <c r="L372" s="30">
        <f t="shared" si="87"/>
        <v>0</v>
      </c>
      <c r="M372" s="30">
        <f t="shared" si="87"/>
        <v>12391.7</v>
      </c>
      <c r="N372" s="30">
        <f t="shared" si="87"/>
        <v>0</v>
      </c>
      <c r="O372" s="302"/>
      <c r="P372" s="302"/>
    </row>
    <row r="373" spans="1:16" ht="25.5" x14ac:dyDescent="0.25">
      <c r="A373" s="291"/>
      <c r="B373" s="208" t="s">
        <v>30</v>
      </c>
      <c r="C373" s="26" t="s">
        <v>22</v>
      </c>
      <c r="D373" s="26" t="s">
        <v>22</v>
      </c>
      <c r="E373" s="26" t="s">
        <v>22</v>
      </c>
      <c r="F373" s="26" t="s">
        <v>22</v>
      </c>
      <c r="G373" s="17"/>
      <c r="H373" s="30"/>
      <c r="I373" s="30"/>
      <c r="J373" s="30"/>
      <c r="K373" s="30"/>
      <c r="L373" s="30"/>
      <c r="M373" s="30"/>
      <c r="N373" s="30"/>
      <c r="O373" s="302"/>
      <c r="P373" s="302"/>
    </row>
    <row r="374" spans="1:16" ht="25.5" x14ac:dyDescent="0.25">
      <c r="A374" s="291"/>
      <c r="B374" s="208" t="s">
        <v>31</v>
      </c>
      <c r="C374" s="26" t="s">
        <v>22</v>
      </c>
      <c r="D374" s="26" t="s">
        <v>22</v>
      </c>
      <c r="E374" s="26" t="s">
        <v>22</v>
      </c>
      <c r="F374" s="26" t="s">
        <v>22</v>
      </c>
      <c r="G374" s="17"/>
      <c r="H374" s="30">
        <f>H82+H338+H362</f>
        <v>155263.9</v>
      </c>
      <c r="I374" s="30">
        <v>0</v>
      </c>
      <c r="J374" s="30">
        <f t="shared" ref="J374:N375" si="88">J82+J338+J362</f>
        <v>26350</v>
      </c>
      <c r="K374" s="30">
        <f t="shared" si="88"/>
        <v>60250</v>
      </c>
      <c r="L374" s="30">
        <f t="shared" si="88"/>
        <v>68663.899999999994</v>
      </c>
      <c r="M374" s="30">
        <f t="shared" si="88"/>
        <v>54700</v>
      </c>
      <c r="N374" s="30">
        <f t="shared" si="88"/>
        <v>54700</v>
      </c>
      <c r="O374" s="302"/>
      <c r="P374" s="302"/>
    </row>
    <row r="375" spans="1:16" ht="25.5" x14ac:dyDescent="0.25">
      <c r="A375" s="294"/>
      <c r="B375" s="208" t="s">
        <v>213</v>
      </c>
      <c r="C375" s="17"/>
      <c r="D375" s="17"/>
      <c r="E375" s="47"/>
      <c r="F375" s="17"/>
      <c r="G375" s="17"/>
      <c r="H375" s="30">
        <f>H83+H339+H363</f>
        <v>259.5</v>
      </c>
      <c r="I375" s="30">
        <f>I83+I339+I363</f>
        <v>0</v>
      </c>
      <c r="J375" s="30">
        <f t="shared" si="88"/>
        <v>0</v>
      </c>
      <c r="K375" s="30">
        <f t="shared" si="88"/>
        <v>0</v>
      </c>
      <c r="L375" s="30">
        <f t="shared" si="88"/>
        <v>259.5</v>
      </c>
      <c r="M375" s="30">
        <f t="shared" si="88"/>
        <v>270.60000000000002</v>
      </c>
      <c r="N375" s="30">
        <f t="shared" si="88"/>
        <v>267.2</v>
      </c>
      <c r="O375" s="303"/>
      <c r="P375" s="303"/>
    </row>
    <row r="376" spans="1:16" s="22" customFormat="1" ht="30" hidden="1" x14ac:dyDescent="0.25">
      <c r="A376" s="31"/>
      <c r="B376" s="31"/>
      <c r="C376" s="31"/>
      <c r="D376" s="31"/>
      <c r="E376" s="49"/>
      <c r="F376" s="36" t="s">
        <v>414</v>
      </c>
      <c r="G376" s="31"/>
      <c r="H376" s="215">
        <v>3559985.7999999993</v>
      </c>
      <c r="I376" s="31"/>
      <c r="J376" s="31"/>
      <c r="K376" s="31"/>
      <c r="L376" s="31"/>
      <c r="M376" s="31">
        <v>3498052</v>
      </c>
      <c r="N376" s="31">
        <v>3525459</v>
      </c>
      <c r="O376" s="32"/>
      <c r="P376" s="33"/>
    </row>
    <row r="377" spans="1:16" s="22" customFormat="1" hidden="1" x14ac:dyDescent="0.25">
      <c r="A377" s="31"/>
      <c r="B377" s="31"/>
      <c r="C377" s="31"/>
      <c r="D377" s="31"/>
      <c r="E377" s="49"/>
      <c r="F377" s="34"/>
      <c r="G377" s="31"/>
      <c r="H377" s="31">
        <f>H376-H371-H372</f>
        <v>-4.6566128730773926E-10</v>
      </c>
      <c r="I377" s="31"/>
      <c r="J377" s="31"/>
      <c r="K377" s="31"/>
      <c r="L377" s="31"/>
      <c r="M377" s="31">
        <f>M376-M371-M372</f>
        <v>-2.801243681460619E-10</v>
      </c>
      <c r="N377" s="31">
        <f>N376-N371</f>
        <v>0</v>
      </c>
      <c r="O377" s="32"/>
      <c r="P377" s="33"/>
    </row>
    <row r="378" spans="1:16" s="22" customFormat="1" x14ac:dyDescent="0.25">
      <c r="A378" s="31"/>
      <c r="B378" s="31"/>
      <c r="C378" s="31"/>
      <c r="D378" s="31"/>
      <c r="E378" s="49"/>
      <c r="F378" s="36"/>
      <c r="G378" s="31"/>
      <c r="H378" s="37"/>
      <c r="I378" s="31"/>
      <c r="J378" s="31"/>
      <c r="K378" s="31"/>
      <c r="L378" s="31"/>
      <c r="M378" s="38"/>
      <c r="N378" s="38"/>
      <c r="O378" s="32"/>
      <c r="P378" s="33"/>
    </row>
    <row r="379" spans="1:16" s="22" customFormat="1" x14ac:dyDescent="0.25">
      <c r="A379" s="31"/>
      <c r="B379" s="31"/>
      <c r="C379" s="31"/>
      <c r="D379" s="31"/>
      <c r="E379" s="49"/>
      <c r="F379" s="31"/>
      <c r="G379" s="31"/>
      <c r="H379" s="35">
        <v>156263.9</v>
      </c>
      <c r="I379" s="35"/>
      <c r="J379" s="35"/>
      <c r="K379" s="35"/>
      <c r="L379" s="35"/>
      <c r="M379" s="35"/>
      <c r="N379" s="35"/>
      <c r="O379" s="32"/>
      <c r="P379" s="33"/>
    </row>
    <row r="380" spans="1:16" ht="17.25" customHeight="1" x14ac:dyDescent="0.25">
      <c r="H380" s="39"/>
      <c r="M380" s="40"/>
      <c r="N380" s="40"/>
    </row>
    <row r="381" spans="1:16" x14ac:dyDescent="0.25">
      <c r="A381" s="41" t="s">
        <v>131</v>
      </c>
      <c r="H381" s="39"/>
      <c r="I381" s="39"/>
      <c r="J381" s="39"/>
      <c r="K381" s="39"/>
      <c r="L381" s="39"/>
      <c r="M381" s="39"/>
      <c r="N381" s="39"/>
    </row>
    <row r="382" spans="1:16" x14ac:dyDescent="0.25">
      <c r="A382" s="41" t="s">
        <v>132</v>
      </c>
    </row>
    <row r="383" spans="1:16" ht="27.75" customHeight="1" x14ac:dyDescent="0.25">
      <c r="A383" s="300" t="s">
        <v>393</v>
      </c>
      <c r="B383" s="300"/>
      <c r="C383" s="300"/>
      <c r="D383" s="300"/>
      <c r="E383" s="300"/>
      <c r="F383" s="300"/>
      <c r="G383" s="300"/>
      <c r="H383" s="300"/>
      <c r="I383" s="300"/>
      <c r="J383" s="300"/>
      <c r="K383" s="300"/>
      <c r="L383" s="300"/>
      <c r="M383" s="300"/>
      <c r="N383" s="300"/>
      <c r="O383" s="300"/>
      <c r="P383" s="300"/>
    </row>
    <row r="384" spans="1:16" x14ac:dyDescent="0.25">
      <c r="A384" s="41" t="s">
        <v>133</v>
      </c>
    </row>
    <row r="385" spans="1:16364" x14ac:dyDescent="0.25">
      <c r="A385" s="41" t="s">
        <v>251</v>
      </c>
    </row>
    <row r="386" spans="1:16364" x14ac:dyDescent="0.25">
      <c r="A386" s="42" t="s">
        <v>134</v>
      </c>
      <c r="B386" s="42"/>
      <c r="C386" s="42"/>
      <c r="D386" s="42"/>
      <c r="E386" s="50"/>
      <c r="F386" s="42"/>
      <c r="G386" s="42"/>
      <c r="H386" s="42"/>
      <c r="I386" s="42"/>
      <c r="J386" s="42"/>
      <c r="K386" s="42"/>
      <c r="L386" s="42"/>
      <c r="M386" s="42"/>
      <c r="N386" s="42"/>
      <c r="O386" s="43"/>
      <c r="P386" s="42"/>
      <c r="Q386" s="44"/>
      <c r="R386" s="44"/>
      <c r="S386" s="44"/>
      <c r="T386" s="44"/>
      <c r="U386" s="44"/>
      <c r="V386" s="135"/>
      <c r="W386" s="135"/>
      <c r="X386" s="135"/>
      <c r="Y386" s="44"/>
      <c r="Z386" s="44"/>
      <c r="AA386" s="44"/>
      <c r="AB386" s="44"/>
      <c r="AC386" s="44"/>
      <c r="AD386" s="44"/>
      <c r="AE386" s="44"/>
      <c r="AF386" s="44"/>
      <c r="AG386" s="44"/>
      <c r="AH386" s="44"/>
      <c r="AI386" s="44"/>
      <c r="AJ386" s="44"/>
      <c r="AK386" s="44"/>
      <c r="AL386" s="44"/>
      <c r="AM386" s="44"/>
      <c r="AN386" s="44"/>
      <c r="AO386" s="44"/>
      <c r="AP386" s="44"/>
      <c r="AQ386" s="44"/>
      <c r="AR386" s="44"/>
      <c r="AS386" s="44"/>
      <c r="AT386" s="44"/>
      <c r="AU386" s="44"/>
      <c r="AV386" s="44"/>
      <c r="AW386" s="44"/>
      <c r="AX386" s="44"/>
      <c r="AY386" s="44"/>
      <c r="AZ386" s="44"/>
      <c r="BA386" s="44"/>
      <c r="BB386" s="44"/>
      <c r="BC386" s="44"/>
      <c r="BD386" s="44"/>
      <c r="BE386" s="44"/>
      <c r="BF386" s="44"/>
      <c r="BG386" s="44"/>
      <c r="BH386" s="44"/>
      <c r="BI386" s="44"/>
      <c r="BJ386" s="44"/>
      <c r="BK386" s="44"/>
      <c r="BL386" s="44"/>
      <c r="BM386" s="44"/>
      <c r="BN386" s="44"/>
      <c r="BO386" s="44"/>
      <c r="BP386" s="44"/>
      <c r="BQ386" s="44"/>
      <c r="BR386" s="44"/>
      <c r="BS386" s="44"/>
      <c r="BT386" s="44"/>
      <c r="BU386" s="44"/>
      <c r="BV386" s="44"/>
      <c r="BW386" s="44"/>
      <c r="BX386" s="44"/>
      <c r="BY386" s="44"/>
      <c r="BZ386" s="44"/>
      <c r="CA386" s="44"/>
      <c r="CB386" s="44"/>
      <c r="CC386" s="44"/>
      <c r="CD386" s="44"/>
      <c r="CE386" s="44"/>
      <c r="CF386" s="44"/>
      <c r="CG386" s="44"/>
      <c r="CH386" s="44"/>
      <c r="CI386" s="44"/>
      <c r="CJ386" s="44"/>
      <c r="CK386" s="44"/>
      <c r="CL386" s="44"/>
      <c r="CM386" s="44"/>
      <c r="CN386" s="44"/>
      <c r="CO386" s="44"/>
      <c r="CP386" s="44"/>
      <c r="CQ386" s="44"/>
      <c r="CR386" s="44"/>
      <c r="CS386" s="44"/>
      <c r="CT386" s="44"/>
      <c r="CU386" s="44"/>
      <c r="CV386" s="44"/>
      <c r="CW386" s="44"/>
      <c r="CX386" s="44"/>
      <c r="CY386" s="44"/>
      <c r="CZ386" s="44"/>
      <c r="DA386" s="44"/>
      <c r="DB386" s="44"/>
      <c r="DC386" s="44"/>
      <c r="DD386" s="44"/>
      <c r="DE386" s="44"/>
      <c r="DF386" s="44"/>
      <c r="DG386" s="44"/>
      <c r="DH386" s="44"/>
      <c r="DI386" s="44"/>
      <c r="DJ386" s="44"/>
      <c r="DK386" s="44"/>
      <c r="DL386" s="44"/>
      <c r="DM386" s="44"/>
      <c r="DN386" s="44"/>
      <c r="DO386" s="44"/>
      <c r="DP386" s="44"/>
      <c r="DQ386" s="44"/>
      <c r="DR386" s="44"/>
      <c r="DS386" s="44"/>
      <c r="DT386" s="44"/>
      <c r="DU386" s="44"/>
      <c r="DV386" s="44"/>
      <c r="DW386" s="44"/>
      <c r="DX386" s="44"/>
      <c r="DY386" s="44"/>
      <c r="DZ386" s="44"/>
      <c r="EA386" s="44"/>
      <c r="EB386" s="44"/>
      <c r="EC386" s="44"/>
      <c r="ED386" s="44"/>
      <c r="EE386" s="44"/>
      <c r="EF386" s="44"/>
      <c r="EG386" s="44"/>
      <c r="EH386" s="44"/>
      <c r="EI386" s="44"/>
      <c r="EJ386" s="44"/>
      <c r="EK386" s="44"/>
      <c r="EL386" s="44"/>
      <c r="EM386" s="44"/>
      <c r="EN386" s="44"/>
      <c r="EO386" s="44"/>
      <c r="EP386" s="44"/>
      <c r="EQ386" s="44"/>
      <c r="ER386" s="44"/>
      <c r="ES386" s="44"/>
      <c r="ET386" s="44"/>
      <c r="EU386" s="44"/>
      <c r="EV386" s="44"/>
      <c r="EW386" s="44"/>
      <c r="EX386" s="44"/>
      <c r="EY386" s="44"/>
      <c r="EZ386" s="44"/>
      <c r="FA386" s="44"/>
      <c r="FB386" s="44"/>
      <c r="FC386" s="44"/>
      <c r="FD386" s="44"/>
      <c r="FE386" s="44"/>
      <c r="FF386" s="44"/>
      <c r="FG386" s="44"/>
      <c r="FH386" s="44"/>
      <c r="FI386" s="44"/>
      <c r="FJ386" s="44"/>
      <c r="FK386" s="44"/>
      <c r="FL386" s="44"/>
      <c r="FM386" s="44"/>
      <c r="FN386" s="44"/>
      <c r="FO386" s="44"/>
      <c r="FP386" s="44"/>
      <c r="FQ386" s="44"/>
      <c r="FR386" s="44"/>
      <c r="FS386" s="44"/>
      <c r="FT386" s="44"/>
      <c r="FU386" s="44"/>
      <c r="FV386" s="44"/>
      <c r="FW386" s="44"/>
      <c r="FX386" s="44"/>
      <c r="FY386" s="44"/>
      <c r="FZ386" s="44"/>
      <c r="GA386" s="44"/>
      <c r="GB386" s="44"/>
      <c r="GC386" s="44"/>
      <c r="GD386" s="44"/>
      <c r="GE386" s="44"/>
      <c r="GF386" s="44"/>
      <c r="GG386" s="44"/>
      <c r="GH386" s="44"/>
      <c r="GI386" s="44"/>
      <c r="GJ386" s="44"/>
      <c r="GK386" s="44"/>
      <c r="GL386" s="44"/>
      <c r="GM386" s="44"/>
      <c r="GN386" s="44"/>
      <c r="GO386" s="44"/>
      <c r="GP386" s="44"/>
      <c r="GQ386" s="44"/>
      <c r="GR386" s="44"/>
      <c r="GS386" s="44"/>
      <c r="GT386" s="44"/>
      <c r="GU386" s="44"/>
      <c r="GV386" s="44"/>
      <c r="GW386" s="44"/>
      <c r="GX386" s="44"/>
      <c r="GY386" s="44"/>
      <c r="GZ386" s="44"/>
      <c r="HA386" s="44"/>
      <c r="HB386" s="44"/>
      <c r="HC386" s="44"/>
      <c r="HD386" s="44"/>
      <c r="HE386" s="44"/>
      <c r="HF386" s="44"/>
      <c r="HG386" s="44"/>
      <c r="HH386" s="44"/>
      <c r="HI386" s="44"/>
      <c r="HJ386" s="44"/>
      <c r="HK386" s="44"/>
      <c r="HL386" s="44"/>
      <c r="HM386" s="44"/>
      <c r="HN386" s="44"/>
      <c r="HO386" s="44"/>
      <c r="HP386" s="44"/>
      <c r="HQ386" s="44"/>
      <c r="HR386" s="44"/>
      <c r="HS386" s="44"/>
      <c r="HT386" s="44"/>
      <c r="HU386" s="44"/>
      <c r="HV386" s="44"/>
      <c r="HW386" s="44"/>
      <c r="HX386" s="44"/>
      <c r="HY386" s="44"/>
      <c r="HZ386" s="44"/>
      <c r="IA386" s="44"/>
      <c r="IB386" s="44"/>
      <c r="IC386" s="44"/>
      <c r="ID386" s="44"/>
      <c r="IE386" s="44"/>
      <c r="IF386" s="44"/>
      <c r="IG386" s="44"/>
      <c r="IH386" s="44"/>
      <c r="II386" s="44"/>
      <c r="IJ386" s="44"/>
      <c r="IK386" s="44"/>
      <c r="IL386" s="44"/>
      <c r="IM386" s="44"/>
      <c r="IN386" s="44"/>
      <c r="IO386" s="44"/>
      <c r="IP386" s="44"/>
      <c r="IQ386" s="44"/>
      <c r="IR386" s="44"/>
      <c r="IS386" s="44"/>
      <c r="IT386" s="44"/>
      <c r="IU386" s="44"/>
      <c r="IV386" s="44"/>
      <c r="IW386" s="44"/>
      <c r="IX386" s="44"/>
      <c r="IY386" s="44"/>
      <c r="IZ386" s="44"/>
      <c r="JA386" s="44"/>
      <c r="JB386" s="44"/>
      <c r="JC386" s="44"/>
      <c r="JD386" s="44"/>
      <c r="JE386" s="44"/>
      <c r="JF386" s="44"/>
      <c r="JG386" s="44"/>
      <c r="JH386" s="44"/>
      <c r="JI386" s="44"/>
      <c r="JJ386" s="44"/>
      <c r="JK386" s="44"/>
      <c r="JL386" s="44"/>
      <c r="JM386" s="44"/>
      <c r="JN386" s="44"/>
      <c r="JO386" s="44"/>
      <c r="JP386" s="44"/>
      <c r="JQ386" s="44"/>
      <c r="JR386" s="44"/>
      <c r="JS386" s="44"/>
      <c r="JT386" s="44"/>
      <c r="JU386" s="44"/>
      <c r="JV386" s="44"/>
      <c r="JW386" s="44"/>
      <c r="JX386" s="44"/>
      <c r="JY386" s="44"/>
      <c r="JZ386" s="44"/>
      <c r="KA386" s="44"/>
      <c r="KB386" s="44"/>
      <c r="KC386" s="44"/>
      <c r="KD386" s="44"/>
      <c r="KE386" s="44"/>
      <c r="KF386" s="44"/>
      <c r="KG386" s="44"/>
      <c r="KH386" s="44"/>
      <c r="KI386" s="44"/>
      <c r="KJ386" s="44"/>
      <c r="KK386" s="44"/>
      <c r="KL386" s="44"/>
      <c r="KM386" s="44"/>
      <c r="KN386" s="44"/>
      <c r="KO386" s="44"/>
      <c r="KP386" s="44"/>
      <c r="KQ386" s="44"/>
      <c r="KR386" s="44"/>
      <c r="KS386" s="44"/>
      <c r="KT386" s="44"/>
      <c r="KU386" s="44"/>
      <c r="KV386" s="44"/>
      <c r="KW386" s="44"/>
      <c r="KX386" s="44"/>
      <c r="KY386" s="44"/>
      <c r="KZ386" s="44"/>
      <c r="LA386" s="44"/>
      <c r="LB386" s="44"/>
      <c r="LC386" s="44"/>
      <c r="LD386" s="44"/>
      <c r="LE386" s="44"/>
      <c r="LF386" s="44"/>
      <c r="LG386" s="44"/>
      <c r="LH386" s="44"/>
      <c r="LI386" s="44"/>
      <c r="LJ386" s="44"/>
      <c r="LK386" s="44"/>
      <c r="LL386" s="44"/>
      <c r="LM386" s="44"/>
      <c r="LN386" s="44"/>
      <c r="LO386" s="44"/>
      <c r="LP386" s="44"/>
      <c r="LQ386" s="44"/>
      <c r="LR386" s="44"/>
      <c r="LS386" s="44"/>
      <c r="LT386" s="44"/>
      <c r="LU386" s="44"/>
      <c r="LV386" s="44"/>
      <c r="LW386" s="44"/>
      <c r="LX386" s="44"/>
      <c r="LY386" s="44"/>
      <c r="LZ386" s="44"/>
      <c r="MA386" s="44"/>
      <c r="MB386" s="44"/>
      <c r="MC386" s="44"/>
      <c r="MD386" s="44"/>
      <c r="ME386" s="44"/>
      <c r="MF386" s="44"/>
      <c r="MG386" s="44"/>
      <c r="MH386" s="44"/>
      <c r="MI386" s="44"/>
      <c r="MJ386" s="44"/>
      <c r="MK386" s="44"/>
      <c r="ML386" s="44"/>
      <c r="MM386" s="44"/>
      <c r="MN386" s="44"/>
      <c r="MO386" s="44"/>
      <c r="MP386" s="44"/>
      <c r="MQ386" s="44"/>
      <c r="MR386" s="44"/>
      <c r="MS386" s="44"/>
      <c r="MT386" s="44"/>
      <c r="MU386" s="44"/>
      <c r="MV386" s="44"/>
      <c r="MW386" s="44"/>
      <c r="MX386" s="44"/>
      <c r="MY386" s="44"/>
      <c r="MZ386" s="44"/>
      <c r="NA386" s="44"/>
      <c r="NB386" s="44"/>
      <c r="NC386" s="44"/>
      <c r="ND386" s="44"/>
      <c r="NE386" s="44"/>
      <c r="NF386" s="44"/>
      <c r="NG386" s="44"/>
      <c r="NH386" s="44"/>
      <c r="NI386" s="44"/>
      <c r="NJ386" s="44"/>
      <c r="NK386" s="44"/>
      <c r="NL386" s="44"/>
      <c r="NM386" s="44"/>
      <c r="NN386" s="44"/>
      <c r="NO386" s="44"/>
      <c r="NP386" s="44"/>
      <c r="NQ386" s="44"/>
      <c r="NR386" s="44"/>
      <c r="NS386" s="44"/>
      <c r="NT386" s="44"/>
      <c r="NU386" s="44"/>
      <c r="NV386" s="44"/>
      <c r="NW386" s="44"/>
      <c r="NX386" s="44"/>
      <c r="NY386" s="44"/>
      <c r="NZ386" s="44"/>
      <c r="OA386" s="44"/>
      <c r="OB386" s="44"/>
      <c r="OC386" s="44"/>
      <c r="OD386" s="44"/>
      <c r="OE386" s="44"/>
      <c r="OF386" s="44"/>
      <c r="OG386" s="44"/>
      <c r="OH386" s="44"/>
      <c r="OI386" s="44"/>
      <c r="OJ386" s="44"/>
      <c r="OK386" s="44"/>
      <c r="OL386" s="44"/>
      <c r="OM386" s="44"/>
      <c r="ON386" s="44"/>
      <c r="OO386" s="44"/>
      <c r="OP386" s="44"/>
      <c r="OQ386" s="44"/>
      <c r="OR386" s="44"/>
      <c r="OS386" s="44"/>
      <c r="OT386" s="44"/>
      <c r="OU386" s="44"/>
      <c r="OV386" s="44"/>
      <c r="OW386" s="44"/>
      <c r="OX386" s="44"/>
      <c r="OY386" s="44"/>
      <c r="OZ386" s="44"/>
      <c r="PA386" s="44"/>
      <c r="PB386" s="44"/>
      <c r="PC386" s="44"/>
      <c r="PD386" s="44"/>
      <c r="PE386" s="44"/>
      <c r="PF386" s="44"/>
      <c r="PG386" s="44"/>
      <c r="PH386" s="44"/>
      <c r="PI386" s="44"/>
      <c r="PJ386" s="44"/>
      <c r="PK386" s="44"/>
      <c r="PL386" s="44"/>
      <c r="PM386" s="44"/>
      <c r="PN386" s="44"/>
      <c r="PO386" s="44"/>
      <c r="PP386" s="44"/>
      <c r="PQ386" s="44"/>
      <c r="PR386" s="44"/>
      <c r="PS386" s="44"/>
      <c r="PT386" s="44"/>
      <c r="PU386" s="44"/>
      <c r="PV386" s="44"/>
      <c r="PW386" s="44"/>
      <c r="PX386" s="44"/>
      <c r="PY386" s="44"/>
      <c r="PZ386" s="44"/>
      <c r="QA386" s="44"/>
      <c r="QB386" s="44"/>
      <c r="QC386" s="44"/>
      <c r="QD386" s="44"/>
      <c r="QE386" s="44"/>
      <c r="QF386" s="44"/>
      <c r="QG386" s="44"/>
      <c r="QH386" s="44"/>
      <c r="QI386" s="44"/>
      <c r="QJ386" s="44"/>
      <c r="QK386" s="44"/>
      <c r="QL386" s="44"/>
      <c r="QM386" s="44"/>
      <c r="QN386" s="44"/>
      <c r="QO386" s="44"/>
      <c r="QP386" s="44"/>
      <c r="QQ386" s="44"/>
      <c r="QR386" s="44"/>
      <c r="QS386" s="44"/>
      <c r="QT386" s="44"/>
      <c r="QU386" s="44"/>
      <c r="QV386" s="44"/>
      <c r="QW386" s="44"/>
      <c r="QX386" s="44"/>
      <c r="QY386" s="44"/>
      <c r="QZ386" s="44"/>
      <c r="RA386" s="44"/>
      <c r="RB386" s="44"/>
      <c r="RC386" s="44"/>
      <c r="RD386" s="44"/>
      <c r="RE386" s="44"/>
      <c r="RF386" s="44"/>
      <c r="RG386" s="44"/>
      <c r="RH386" s="44"/>
      <c r="RI386" s="44"/>
      <c r="RJ386" s="44"/>
      <c r="RK386" s="44"/>
      <c r="RL386" s="44"/>
      <c r="RM386" s="44"/>
      <c r="RN386" s="44"/>
      <c r="RO386" s="44"/>
      <c r="RP386" s="44"/>
      <c r="RQ386" s="44"/>
      <c r="RR386" s="44"/>
      <c r="RS386" s="44"/>
      <c r="RT386" s="44"/>
      <c r="RU386" s="44"/>
      <c r="RV386" s="44"/>
      <c r="RW386" s="44"/>
      <c r="RX386" s="44"/>
      <c r="RY386" s="44"/>
      <c r="RZ386" s="44"/>
      <c r="SA386" s="44"/>
      <c r="SB386" s="44"/>
      <c r="SC386" s="44"/>
      <c r="SD386" s="44"/>
      <c r="SE386" s="44"/>
      <c r="SF386" s="44"/>
      <c r="SG386" s="44"/>
      <c r="SH386" s="44"/>
      <c r="SI386" s="44"/>
      <c r="SJ386" s="44"/>
      <c r="SK386" s="44"/>
      <c r="SL386" s="44"/>
      <c r="SM386" s="44"/>
      <c r="SN386" s="44"/>
      <c r="SO386" s="44"/>
      <c r="SP386" s="44"/>
      <c r="SQ386" s="44"/>
      <c r="SR386" s="44"/>
      <c r="SS386" s="44"/>
      <c r="ST386" s="44"/>
      <c r="SU386" s="44"/>
      <c r="SV386" s="44"/>
      <c r="SW386" s="44"/>
      <c r="SX386" s="44"/>
      <c r="SY386" s="44"/>
      <c r="SZ386" s="44"/>
      <c r="TA386" s="44"/>
      <c r="TB386" s="44"/>
      <c r="TC386" s="44"/>
      <c r="TD386" s="44"/>
      <c r="TE386" s="44"/>
      <c r="TF386" s="44"/>
      <c r="TG386" s="44"/>
      <c r="TH386" s="44"/>
      <c r="TI386" s="44"/>
      <c r="TJ386" s="44"/>
      <c r="TK386" s="44"/>
      <c r="TL386" s="44"/>
      <c r="TM386" s="44"/>
      <c r="TN386" s="44"/>
      <c r="TO386" s="44"/>
      <c r="TP386" s="44"/>
      <c r="TQ386" s="44"/>
      <c r="TR386" s="44"/>
      <c r="TS386" s="44"/>
      <c r="TT386" s="44"/>
      <c r="TU386" s="44"/>
      <c r="TV386" s="44"/>
      <c r="TW386" s="44"/>
      <c r="TX386" s="44"/>
      <c r="TY386" s="44"/>
      <c r="TZ386" s="44"/>
      <c r="UA386" s="44"/>
      <c r="UB386" s="44"/>
      <c r="UC386" s="44"/>
      <c r="UD386" s="44"/>
      <c r="UE386" s="44"/>
      <c r="UF386" s="44"/>
      <c r="UG386" s="44"/>
      <c r="UH386" s="44"/>
      <c r="UI386" s="44"/>
      <c r="UJ386" s="44"/>
      <c r="UK386" s="44"/>
      <c r="UL386" s="44"/>
      <c r="UM386" s="44"/>
      <c r="UN386" s="44"/>
      <c r="UO386" s="44"/>
      <c r="UP386" s="44"/>
      <c r="UQ386" s="44"/>
      <c r="UR386" s="44"/>
      <c r="US386" s="44"/>
      <c r="UT386" s="44"/>
      <c r="UU386" s="44"/>
      <c r="UV386" s="44"/>
      <c r="UW386" s="44"/>
      <c r="UX386" s="44"/>
      <c r="UY386" s="44"/>
      <c r="UZ386" s="44"/>
      <c r="VA386" s="44"/>
      <c r="VB386" s="44"/>
      <c r="VC386" s="44"/>
      <c r="VD386" s="44"/>
      <c r="VE386" s="44"/>
      <c r="VF386" s="44"/>
      <c r="VG386" s="44"/>
      <c r="VH386" s="44"/>
      <c r="VI386" s="44"/>
      <c r="VJ386" s="44"/>
      <c r="VK386" s="44"/>
      <c r="VL386" s="44"/>
      <c r="VM386" s="44"/>
      <c r="VN386" s="44"/>
      <c r="VO386" s="44"/>
      <c r="VP386" s="44"/>
      <c r="VQ386" s="44"/>
      <c r="VR386" s="44"/>
      <c r="VS386" s="44"/>
      <c r="VT386" s="44"/>
      <c r="VU386" s="44"/>
      <c r="VV386" s="44"/>
      <c r="VW386" s="44"/>
      <c r="VX386" s="44"/>
      <c r="VY386" s="44"/>
      <c r="VZ386" s="44"/>
      <c r="WA386" s="44"/>
      <c r="WB386" s="44"/>
      <c r="WC386" s="44"/>
      <c r="WD386" s="44"/>
      <c r="WE386" s="44"/>
      <c r="WF386" s="44"/>
      <c r="WG386" s="44"/>
      <c r="WH386" s="44"/>
      <c r="WI386" s="44"/>
      <c r="WJ386" s="44"/>
      <c r="WK386" s="44"/>
      <c r="WL386" s="44"/>
      <c r="WM386" s="44"/>
      <c r="WN386" s="44"/>
      <c r="WO386" s="44"/>
      <c r="WP386" s="44"/>
      <c r="WQ386" s="44"/>
      <c r="WR386" s="44"/>
      <c r="WS386" s="44"/>
      <c r="WT386" s="44"/>
      <c r="WU386" s="44"/>
      <c r="WV386" s="44"/>
      <c r="WW386" s="44"/>
      <c r="WX386" s="44"/>
      <c r="WY386" s="44"/>
      <c r="WZ386" s="44"/>
      <c r="XA386" s="44"/>
      <c r="XB386" s="44"/>
      <c r="XC386" s="44"/>
      <c r="XD386" s="44"/>
      <c r="XE386" s="44"/>
      <c r="XF386" s="44"/>
      <c r="XG386" s="44"/>
      <c r="XH386" s="44"/>
      <c r="XI386" s="44"/>
      <c r="XJ386" s="44"/>
      <c r="XK386" s="44"/>
      <c r="XL386" s="44"/>
      <c r="XM386" s="44"/>
      <c r="XN386" s="44"/>
      <c r="XO386" s="44"/>
      <c r="XP386" s="44"/>
      <c r="XQ386" s="44"/>
      <c r="XR386" s="44"/>
      <c r="XS386" s="44"/>
      <c r="XT386" s="44"/>
      <c r="XU386" s="44"/>
      <c r="XV386" s="44"/>
      <c r="XW386" s="44"/>
      <c r="XX386" s="44"/>
      <c r="XY386" s="44"/>
      <c r="XZ386" s="44"/>
      <c r="YA386" s="44"/>
      <c r="YB386" s="44"/>
      <c r="YC386" s="44"/>
      <c r="YD386" s="44"/>
      <c r="YE386" s="44"/>
      <c r="YF386" s="44"/>
      <c r="YG386" s="44"/>
      <c r="YH386" s="44"/>
      <c r="YI386" s="44"/>
      <c r="YJ386" s="44"/>
      <c r="YK386" s="44"/>
      <c r="YL386" s="44"/>
      <c r="YM386" s="44"/>
      <c r="YN386" s="44"/>
      <c r="YO386" s="44"/>
      <c r="YP386" s="44"/>
      <c r="YQ386" s="44"/>
      <c r="YR386" s="44"/>
      <c r="YS386" s="44"/>
      <c r="YT386" s="44"/>
      <c r="YU386" s="44"/>
      <c r="YV386" s="44"/>
      <c r="YW386" s="44"/>
      <c r="YX386" s="44"/>
      <c r="YY386" s="44"/>
      <c r="YZ386" s="44"/>
      <c r="ZA386" s="44"/>
      <c r="ZB386" s="44"/>
      <c r="ZC386" s="44"/>
      <c r="ZD386" s="44"/>
      <c r="ZE386" s="44"/>
      <c r="ZF386" s="44"/>
      <c r="ZG386" s="44"/>
      <c r="ZH386" s="44"/>
      <c r="ZI386" s="44"/>
      <c r="ZJ386" s="44"/>
      <c r="ZK386" s="44"/>
      <c r="ZL386" s="44"/>
      <c r="ZM386" s="44"/>
      <c r="ZN386" s="44"/>
      <c r="ZO386" s="44"/>
      <c r="ZP386" s="44"/>
      <c r="ZQ386" s="44"/>
      <c r="ZR386" s="44"/>
      <c r="ZS386" s="44"/>
      <c r="ZT386" s="44"/>
      <c r="ZU386" s="44"/>
      <c r="ZV386" s="44"/>
      <c r="ZW386" s="44"/>
      <c r="ZX386" s="44"/>
      <c r="ZY386" s="44"/>
      <c r="ZZ386" s="44"/>
      <c r="AAA386" s="44"/>
      <c r="AAB386" s="44"/>
      <c r="AAC386" s="44"/>
      <c r="AAD386" s="44"/>
      <c r="AAE386" s="44"/>
      <c r="AAF386" s="44"/>
      <c r="AAG386" s="44"/>
      <c r="AAH386" s="44"/>
      <c r="AAI386" s="44"/>
      <c r="AAJ386" s="44"/>
      <c r="AAK386" s="44"/>
      <c r="AAL386" s="44"/>
      <c r="AAM386" s="44"/>
      <c r="AAN386" s="44"/>
      <c r="AAO386" s="44"/>
      <c r="AAP386" s="44"/>
      <c r="AAQ386" s="44"/>
      <c r="AAR386" s="44"/>
      <c r="AAS386" s="44"/>
      <c r="AAT386" s="44"/>
      <c r="AAU386" s="44"/>
      <c r="AAV386" s="44"/>
      <c r="AAW386" s="44"/>
      <c r="AAX386" s="44"/>
      <c r="AAY386" s="44"/>
      <c r="AAZ386" s="44"/>
      <c r="ABA386" s="44"/>
      <c r="ABB386" s="44"/>
      <c r="ABC386" s="44"/>
      <c r="ABD386" s="44"/>
      <c r="ABE386" s="44"/>
      <c r="ABF386" s="44"/>
      <c r="ABG386" s="44"/>
      <c r="ABH386" s="44"/>
      <c r="ABI386" s="44"/>
      <c r="ABJ386" s="44"/>
      <c r="ABK386" s="44"/>
      <c r="ABL386" s="44"/>
      <c r="ABM386" s="44"/>
      <c r="ABN386" s="44"/>
      <c r="ABO386" s="44"/>
      <c r="ABP386" s="44"/>
      <c r="ABQ386" s="44"/>
      <c r="ABR386" s="44"/>
      <c r="ABS386" s="44"/>
      <c r="ABT386" s="44"/>
      <c r="ABU386" s="44"/>
      <c r="ABV386" s="44"/>
      <c r="ABW386" s="44"/>
      <c r="ABX386" s="44"/>
      <c r="ABY386" s="44"/>
      <c r="ABZ386" s="44"/>
      <c r="ACA386" s="44"/>
      <c r="ACB386" s="44"/>
      <c r="ACC386" s="44"/>
      <c r="ACD386" s="44"/>
      <c r="ACE386" s="44"/>
      <c r="ACF386" s="44"/>
      <c r="ACG386" s="44"/>
      <c r="ACH386" s="44"/>
      <c r="ACI386" s="44"/>
      <c r="ACJ386" s="44"/>
      <c r="ACK386" s="44"/>
      <c r="ACL386" s="44"/>
      <c r="ACM386" s="44"/>
      <c r="ACN386" s="44"/>
      <c r="ACO386" s="44"/>
      <c r="ACP386" s="44"/>
      <c r="ACQ386" s="44"/>
      <c r="ACR386" s="44"/>
      <c r="ACS386" s="44"/>
      <c r="ACT386" s="44"/>
      <c r="ACU386" s="44"/>
      <c r="ACV386" s="44"/>
      <c r="ACW386" s="44"/>
      <c r="ACX386" s="44"/>
      <c r="ACY386" s="44"/>
      <c r="ACZ386" s="44"/>
      <c r="ADA386" s="44"/>
      <c r="ADB386" s="44"/>
      <c r="ADC386" s="44"/>
      <c r="ADD386" s="44"/>
      <c r="ADE386" s="44"/>
      <c r="ADF386" s="44"/>
      <c r="ADG386" s="44"/>
      <c r="ADH386" s="44"/>
      <c r="ADI386" s="44"/>
      <c r="ADJ386" s="44"/>
      <c r="ADK386" s="44"/>
      <c r="ADL386" s="44"/>
      <c r="ADM386" s="44"/>
      <c r="ADN386" s="44"/>
      <c r="ADO386" s="44"/>
      <c r="ADP386" s="44"/>
      <c r="ADQ386" s="44"/>
      <c r="ADR386" s="44"/>
      <c r="ADS386" s="44"/>
      <c r="ADT386" s="44"/>
      <c r="ADU386" s="44"/>
      <c r="ADV386" s="44"/>
      <c r="ADW386" s="44"/>
      <c r="ADX386" s="44"/>
      <c r="ADY386" s="44"/>
      <c r="ADZ386" s="44"/>
      <c r="AEA386" s="44"/>
      <c r="AEB386" s="44"/>
      <c r="AEC386" s="44"/>
      <c r="AED386" s="44"/>
      <c r="AEE386" s="44"/>
      <c r="AEF386" s="44"/>
      <c r="AEG386" s="44"/>
      <c r="AEH386" s="44"/>
      <c r="AEI386" s="44"/>
      <c r="AEJ386" s="44"/>
      <c r="AEK386" s="44"/>
      <c r="AEL386" s="44"/>
      <c r="AEM386" s="44"/>
      <c r="AEN386" s="44"/>
      <c r="AEO386" s="44"/>
      <c r="AEP386" s="44"/>
      <c r="AEQ386" s="44"/>
      <c r="AER386" s="44"/>
      <c r="AES386" s="44"/>
      <c r="AET386" s="44"/>
      <c r="AEU386" s="44"/>
      <c r="AEV386" s="44"/>
      <c r="AEW386" s="44"/>
      <c r="AEX386" s="44"/>
      <c r="AEY386" s="44"/>
      <c r="AEZ386" s="44"/>
      <c r="AFA386" s="44"/>
      <c r="AFB386" s="44"/>
      <c r="AFC386" s="44"/>
      <c r="AFD386" s="44"/>
      <c r="AFE386" s="44"/>
      <c r="AFF386" s="44"/>
      <c r="AFG386" s="44"/>
      <c r="AFH386" s="44"/>
      <c r="AFI386" s="44"/>
      <c r="AFJ386" s="44"/>
      <c r="AFK386" s="44"/>
      <c r="AFL386" s="44"/>
      <c r="AFM386" s="44"/>
      <c r="AFN386" s="44"/>
      <c r="AFO386" s="44"/>
      <c r="AFP386" s="44"/>
      <c r="AFQ386" s="44"/>
      <c r="AFR386" s="44"/>
      <c r="AFS386" s="44"/>
      <c r="AFT386" s="44"/>
      <c r="AFU386" s="44"/>
      <c r="AFV386" s="44"/>
      <c r="AFW386" s="44"/>
      <c r="AFX386" s="44"/>
      <c r="AFY386" s="44"/>
      <c r="AFZ386" s="44"/>
      <c r="AGA386" s="44"/>
      <c r="AGB386" s="44"/>
      <c r="AGC386" s="44"/>
      <c r="AGD386" s="44"/>
      <c r="AGE386" s="44"/>
      <c r="AGF386" s="44"/>
      <c r="AGG386" s="44"/>
      <c r="AGH386" s="44"/>
      <c r="AGI386" s="44"/>
      <c r="AGJ386" s="44"/>
      <c r="AGK386" s="44"/>
      <c r="AGL386" s="44"/>
      <c r="AGM386" s="44"/>
      <c r="AGN386" s="44"/>
      <c r="AGO386" s="44"/>
      <c r="AGP386" s="44"/>
      <c r="AGQ386" s="44"/>
      <c r="AGR386" s="44"/>
      <c r="AGS386" s="44"/>
      <c r="AGT386" s="44"/>
      <c r="AGU386" s="44"/>
      <c r="AGV386" s="44"/>
      <c r="AGW386" s="44"/>
      <c r="AGX386" s="44"/>
      <c r="AGY386" s="44"/>
      <c r="AGZ386" s="44"/>
      <c r="AHA386" s="44"/>
      <c r="AHB386" s="44"/>
      <c r="AHC386" s="44"/>
      <c r="AHD386" s="44"/>
      <c r="AHE386" s="44"/>
      <c r="AHF386" s="44"/>
      <c r="AHG386" s="44"/>
      <c r="AHH386" s="44"/>
      <c r="AHI386" s="44"/>
      <c r="AHJ386" s="44"/>
      <c r="AHK386" s="44"/>
      <c r="AHL386" s="44"/>
      <c r="AHM386" s="44"/>
      <c r="AHN386" s="44"/>
      <c r="AHO386" s="44"/>
      <c r="AHP386" s="44"/>
      <c r="AHQ386" s="44"/>
      <c r="AHR386" s="44"/>
      <c r="AHS386" s="44"/>
      <c r="AHT386" s="44"/>
      <c r="AHU386" s="44"/>
      <c r="AHV386" s="44"/>
      <c r="AHW386" s="44"/>
      <c r="AHX386" s="44"/>
      <c r="AHY386" s="44"/>
      <c r="AHZ386" s="44"/>
      <c r="AIA386" s="44"/>
      <c r="AIB386" s="44"/>
      <c r="AIC386" s="44"/>
      <c r="AID386" s="44"/>
      <c r="AIE386" s="44"/>
      <c r="AIF386" s="44"/>
      <c r="AIG386" s="44"/>
      <c r="AIH386" s="44"/>
      <c r="AII386" s="44"/>
      <c r="AIJ386" s="44"/>
      <c r="AIK386" s="44"/>
      <c r="AIL386" s="44"/>
      <c r="AIM386" s="44"/>
      <c r="AIN386" s="44"/>
      <c r="AIO386" s="44"/>
      <c r="AIP386" s="44"/>
      <c r="AIQ386" s="44"/>
      <c r="AIR386" s="44"/>
      <c r="AIS386" s="44"/>
      <c r="AIT386" s="44"/>
      <c r="AIU386" s="44"/>
      <c r="AIV386" s="44"/>
      <c r="AIW386" s="44"/>
      <c r="AIX386" s="44"/>
      <c r="AIY386" s="44"/>
      <c r="AIZ386" s="44"/>
      <c r="AJA386" s="44"/>
      <c r="AJB386" s="44"/>
      <c r="AJC386" s="44"/>
      <c r="AJD386" s="44"/>
      <c r="AJE386" s="44"/>
      <c r="AJF386" s="44"/>
      <c r="AJG386" s="44"/>
      <c r="AJH386" s="44"/>
      <c r="AJI386" s="44"/>
      <c r="AJJ386" s="44"/>
      <c r="AJK386" s="44"/>
      <c r="AJL386" s="44"/>
      <c r="AJM386" s="44"/>
      <c r="AJN386" s="44"/>
      <c r="AJO386" s="44"/>
      <c r="AJP386" s="44"/>
      <c r="AJQ386" s="44"/>
      <c r="AJR386" s="44"/>
      <c r="AJS386" s="44"/>
      <c r="AJT386" s="44"/>
      <c r="AJU386" s="44"/>
      <c r="AJV386" s="44"/>
      <c r="AJW386" s="44"/>
      <c r="AJX386" s="44"/>
      <c r="AJY386" s="44"/>
      <c r="AJZ386" s="44"/>
      <c r="AKA386" s="44"/>
      <c r="AKB386" s="44"/>
      <c r="AKC386" s="44"/>
      <c r="AKD386" s="44"/>
      <c r="AKE386" s="44"/>
      <c r="AKF386" s="44"/>
      <c r="AKG386" s="44"/>
      <c r="AKH386" s="44"/>
      <c r="AKI386" s="44"/>
      <c r="AKJ386" s="44"/>
      <c r="AKK386" s="44"/>
      <c r="AKL386" s="44"/>
      <c r="AKM386" s="44"/>
      <c r="AKN386" s="44"/>
      <c r="AKO386" s="44"/>
      <c r="AKP386" s="44"/>
      <c r="AKQ386" s="44"/>
      <c r="AKR386" s="44"/>
      <c r="AKS386" s="44"/>
      <c r="AKT386" s="44"/>
      <c r="AKU386" s="44"/>
      <c r="AKV386" s="44"/>
      <c r="AKW386" s="44"/>
      <c r="AKX386" s="44"/>
      <c r="AKY386" s="44"/>
      <c r="AKZ386" s="44"/>
      <c r="ALA386" s="44"/>
      <c r="ALB386" s="44"/>
      <c r="ALC386" s="44"/>
      <c r="ALD386" s="44"/>
      <c r="ALE386" s="44"/>
      <c r="ALF386" s="44"/>
      <c r="ALG386" s="44"/>
      <c r="ALH386" s="44"/>
      <c r="ALI386" s="44"/>
      <c r="ALJ386" s="44"/>
      <c r="ALK386" s="44"/>
      <c r="ALL386" s="44"/>
      <c r="ALM386" s="44"/>
      <c r="ALN386" s="44"/>
      <c r="ALO386" s="44"/>
      <c r="ALP386" s="44"/>
      <c r="ALQ386" s="44"/>
      <c r="ALR386" s="44"/>
      <c r="ALS386" s="44"/>
      <c r="ALT386" s="44"/>
      <c r="ALU386" s="44"/>
      <c r="ALV386" s="44"/>
      <c r="ALW386" s="44"/>
      <c r="ALX386" s="44"/>
      <c r="ALY386" s="44"/>
      <c r="ALZ386" s="44"/>
      <c r="AMA386" s="44"/>
      <c r="AMB386" s="44"/>
      <c r="AMC386" s="44"/>
      <c r="AMD386" s="44"/>
      <c r="AME386" s="44"/>
      <c r="AMF386" s="44"/>
      <c r="AMG386" s="44"/>
      <c r="AMH386" s="44"/>
      <c r="AMI386" s="44"/>
      <c r="AMJ386" s="44"/>
      <c r="AMK386" s="44"/>
      <c r="AML386" s="44"/>
      <c r="AMM386" s="44"/>
      <c r="AMN386" s="44"/>
      <c r="AMO386" s="44"/>
      <c r="AMP386" s="44"/>
      <c r="AMQ386" s="44"/>
      <c r="AMR386" s="44"/>
      <c r="AMS386" s="44"/>
      <c r="AMT386" s="44"/>
      <c r="AMU386" s="44"/>
      <c r="AMV386" s="44"/>
      <c r="AMW386" s="44"/>
      <c r="AMX386" s="44"/>
      <c r="AMY386" s="44"/>
      <c r="AMZ386" s="44"/>
      <c r="ANA386" s="44"/>
      <c r="ANB386" s="44"/>
      <c r="ANC386" s="44"/>
      <c r="AND386" s="44"/>
      <c r="ANE386" s="44"/>
      <c r="ANF386" s="44"/>
      <c r="ANG386" s="44"/>
      <c r="ANH386" s="44"/>
      <c r="ANI386" s="44"/>
      <c r="ANJ386" s="44"/>
      <c r="ANK386" s="44"/>
      <c r="ANL386" s="44"/>
      <c r="ANM386" s="44"/>
      <c r="ANN386" s="44"/>
      <c r="ANO386" s="44"/>
      <c r="ANP386" s="44"/>
      <c r="ANQ386" s="44"/>
      <c r="ANR386" s="44"/>
      <c r="ANS386" s="44"/>
      <c r="ANT386" s="44"/>
      <c r="ANU386" s="44"/>
      <c r="ANV386" s="44"/>
      <c r="ANW386" s="44"/>
      <c r="ANX386" s="44"/>
      <c r="ANY386" s="44"/>
      <c r="ANZ386" s="44"/>
      <c r="AOA386" s="44"/>
      <c r="AOB386" s="44"/>
      <c r="AOC386" s="44"/>
      <c r="AOD386" s="44"/>
      <c r="AOE386" s="44"/>
      <c r="AOF386" s="44"/>
      <c r="AOG386" s="44"/>
      <c r="AOH386" s="44"/>
      <c r="AOI386" s="44"/>
      <c r="AOJ386" s="44"/>
      <c r="AOK386" s="44"/>
      <c r="AOL386" s="44"/>
      <c r="AOM386" s="44"/>
      <c r="AON386" s="44"/>
      <c r="AOO386" s="44"/>
      <c r="AOP386" s="44"/>
      <c r="AOQ386" s="44"/>
      <c r="AOR386" s="44"/>
      <c r="AOS386" s="44"/>
      <c r="AOT386" s="44"/>
      <c r="AOU386" s="44"/>
      <c r="AOV386" s="44"/>
      <c r="AOW386" s="44"/>
      <c r="AOX386" s="44"/>
      <c r="AOY386" s="44"/>
      <c r="AOZ386" s="44"/>
      <c r="APA386" s="44"/>
      <c r="APB386" s="44"/>
      <c r="APC386" s="44"/>
      <c r="APD386" s="44"/>
      <c r="APE386" s="44"/>
      <c r="APF386" s="44"/>
      <c r="APG386" s="44"/>
      <c r="APH386" s="44"/>
      <c r="API386" s="44"/>
      <c r="APJ386" s="44"/>
      <c r="APK386" s="44"/>
      <c r="APL386" s="44"/>
      <c r="APM386" s="44"/>
      <c r="APN386" s="44"/>
      <c r="APO386" s="44"/>
      <c r="APP386" s="44"/>
      <c r="APQ386" s="44"/>
      <c r="APR386" s="44"/>
      <c r="APS386" s="44"/>
      <c r="APT386" s="44"/>
      <c r="APU386" s="44"/>
      <c r="APV386" s="44"/>
      <c r="APW386" s="44"/>
      <c r="APX386" s="44"/>
      <c r="APY386" s="44"/>
      <c r="APZ386" s="44"/>
      <c r="AQA386" s="44"/>
      <c r="AQB386" s="44"/>
      <c r="AQC386" s="44"/>
      <c r="AQD386" s="44"/>
      <c r="AQE386" s="44"/>
      <c r="AQF386" s="44"/>
      <c r="AQG386" s="44"/>
      <c r="AQH386" s="44"/>
      <c r="AQI386" s="44"/>
      <c r="AQJ386" s="44"/>
      <c r="AQK386" s="44"/>
      <c r="AQL386" s="44"/>
      <c r="AQM386" s="44"/>
      <c r="AQN386" s="44"/>
      <c r="AQO386" s="44"/>
      <c r="AQP386" s="44"/>
      <c r="AQQ386" s="44"/>
      <c r="AQR386" s="44"/>
      <c r="AQS386" s="44"/>
      <c r="AQT386" s="44"/>
      <c r="AQU386" s="44"/>
      <c r="AQV386" s="44"/>
      <c r="AQW386" s="44"/>
      <c r="AQX386" s="44"/>
      <c r="AQY386" s="44"/>
      <c r="AQZ386" s="44"/>
      <c r="ARA386" s="44"/>
      <c r="ARB386" s="44"/>
      <c r="ARC386" s="44"/>
      <c r="ARD386" s="44"/>
      <c r="ARE386" s="44"/>
      <c r="ARF386" s="44"/>
      <c r="ARG386" s="44"/>
      <c r="ARH386" s="44"/>
      <c r="ARI386" s="44"/>
      <c r="ARJ386" s="44"/>
      <c r="ARK386" s="44"/>
      <c r="ARL386" s="44"/>
      <c r="ARM386" s="44"/>
      <c r="ARN386" s="44"/>
      <c r="ARO386" s="44"/>
      <c r="ARP386" s="44"/>
      <c r="ARQ386" s="44"/>
      <c r="ARR386" s="44"/>
      <c r="ARS386" s="44"/>
      <c r="ART386" s="44"/>
      <c r="ARU386" s="44"/>
      <c r="ARV386" s="44"/>
      <c r="ARW386" s="44"/>
      <c r="ARX386" s="44"/>
      <c r="ARY386" s="44"/>
      <c r="ARZ386" s="44"/>
      <c r="ASA386" s="44"/>
      <c r="ASB386" s="44"/>
      <c r="ASC386" s="44"/>
      <c r="ASD386" s="44"/>
      <c r="ASE386" s="44"/>
      <c r="ASF386" s="44"/>
      <c r="ASG386" s="44"/>
      <c r="ASH386" s="44"/>
      <c r="ASI386" s="44"/>
      <c r="ASJ386" s="44"/>
      <c r="ASK386" s="44"/>
      <c r="ASL386" s="44"/>
      <c r="ASM386" s="44"/>
      <c r="ASN386" s="44"/>
      <c r="ASO386" s="44"/>
      <c r="ASP386" s="44"/>
      <c r="ASQ386" s="44"/>
      <c r="ASR386" s="44"/>
      <c r="ASS386" s="44"/>
      <c r="AST386" s="44"/>
      <c r="ASU386" s="44"/>
      <c r="ASV386" s="44"/>
      <c r="ASW386" s="44"/>
      <c r="ASX386" s="44"/>
      <c r="ASY386" s="44"/>
      <c r="ASZ386" s="44"/>
      <c r="ATA386" s="44"/>
      <c r="ATB386" s="44"/>
      <c r="ATC386" s="44"/>
      <c r="ATD386" s="44"/>
      <c r="ATE386" s="44"/>
      <c r="ATF386" s="44"/>
      <c r="ATG386" s="44"/>
      <c r="ATH386" s="44"/>
      <c r="ATI386" s="44"/>
      <c r="ATJ386" s="44"/>
      <c r="ATK386" s="44"/>
      <c r="ATL386" s="44"/>
      <c r="ATM386" s="44"/>
      <c r="ATN386" s="44"/>
      <c r="ATO386" s="44"/>
      <c r="ATP386" s="44"/>
      <c r="ATQ386" s="44"/>
      <c r="ATR386" s="44"/>
      <c r="ATS386" s="44"/>
      <c r="ATT386" s="44"/>
      <c r="ATU386" s="44"/>
      <c r="ATV386" s="44"/>
      <c r="ATW386" s="44"/>
      <c r="ATX386" s="44"/>
      <c r="ATY386" s="44"/>
      <c r="ATZ386" s="44"/>
      <c r="AUA386" s="44"/>
      <c r="AUB386" s="44"/>
      <c r="AUC386" s="44"/>
      <c r="AUD386" s="44"/>
      <c r="AUE386" s="44"/>
      <c r="AUF386" s="44"/>
      <c r="AUG386" s="44"/>
      <c r="AUH386" s="44"/>
      <c r="AUI386" s="44"/>
      <c r="AUJ386" s="44"/>
      <c r="AUK386" s="44"/>
      <c r="AUL386" s="44"/>
      <c r="AUM386" s="44"/>
      <c r="AUN386" s="44"/>
      <c r="AUO386" s="44"/>
      <c r="AUP386" s="44"/>
      <c r="AUQ386" s="44"/>
      <c r="AUR386" s="44"/>
      <c r="AUS386" s="44"/>
      <c r="AUT386" s="44"/>
      <c r="AUU386" s="44"/>
      <c r="AUV386" s="44"/>
      <c r="AUW386" s="44"/>
      <c r="AUX386" s="44"/>
      <c r="AUY386" s="44"/>
      <c r="AUZ386" s="44"/>
      <c r="AVA386" s="44"/>
      <c r="AVB386" s="44"/>
      <c r="AVC386" s="44"/>
      <c r="AVD386" s="44"/>
      <c r="AVE386" s="44"/>
      <c r="AVF386" s="44"/>
      <c r="AVG386" s="44"/>
      <c r="AVH386" s="44"/>
      <c r="AVI386" s="44"/>
      <c r="AVJ386" s="44"/>
      <c r="AVK386" s="44"/>
      <c r="AVL386" s="44"/>
      <c r="AVM386" s="44"/>
      <c r="AVN386" s="44"/>
      <c r="AVO386" s="44"/>
      <c r="AVP386" s="44"/>
      <c r="AVQ386" s="44"/>
      <c r="AVR386" s="44"/>
      <c r="AVS386" s="44"/>
      <c r="AVT386" s="44"/>
      <c r="AVU386" s="44"/>
      <c r="AVV386" s="44"/>
      <c r="AVW386" s="44"/>
      <c r="AVX386" s="44"/>
      <c r="AVY386" s="44"/>
      <c r="AVZ386" s="44"/>
      <c r="AWA386" s="44"/>
      <c r="AWB386" s="44"/>
      <c r="AWC386" s="44"/>
      <c r="AWD386" s="44"/>
      <c r="AWE386" s="44"/>
      <c r="AWF386" s="44"/>
      <c r="AWG386" s="44"/>
      <c r="AWH386" s="44"/>
      <c r="AWI386" s="44"/>
      <c r="AWJ386" s="44"/>
      <c r="AWK386" s="44"/>
      <c r="AWL386" s="44"/>
      <c r="AWM386" s="44"/>
      <c r="AWN386" s="44"/>
      <c r="AWO386" s="44"/>
      <c r="AWP386" s="44"/>
      <c r="AWQ386" s="44"/>
      <c r="AWR386" s="44"/>
      <c r="AWS386" s="44"/>
      <c r="AWT386" s="44"/>
      <c r="AWU386" s="44"/>
      <c r="AWV386" s="44"/>
      <c r="AWW386" s="44"/>
      <c r="AWX386" s="44"/>
      <c r="AWY386" s="44"/>
      <c r="AWZ386" s="44"/>
      <c r="AXA386" s="44"/>
      <c r="AXB386" s="44"/>
      <c r="AXC386" s="44"/>
      <c r="AXD386" s="44"/>
      <c r="AXE386" s="44"/>
      <c r="AXF386" s="44"/>
      <c r="AXG386" s="44"/>
      <c r="AXH386" s="44"/>
      <c r="AXI386" s="44"/>
      <c r="AXJ386" s="44"/>
      <c r="AXK386" s="44"/>
      <c r="AXL386" s="44"/>
      <c r="AXM386" s="44"/>
      <c r="AXN386" s="44"/>
      <c r="AXO386" s="44"/>
      <c r="AXP386" s="44"/>
      <c r="AXQ386" s="44"/>
      <c r="AXR386" s="44"/>
      <c r="AXS386" s="44"/>
      <c r="AXT386" s="44"/>
      <c r="AXU386" s="44"/>
      <c r="AXV386" s="44"/>
      <c r="AXW386" s="44"/>
      <c r="AXX386" s="44"/>
      <c r="AXY386" s="44"/>
      <c r="AXZ386" s="44"/>
      <c r="AYA386" s="44"/>
      <c r="AYB386" s="44"/>
      <c r="AYC386" s="44"/>
      <c r="AYD386" s="44"/>
      <c r="AYE386" s="44"/>
      <c r="AYF386" s="44"/>
      <c r="AYG386" s="44"/>
      <c r="AYH386" s="44"/>
      <c r="AYI386" s="44"/>
      <c r="AYJ386" s="44"/>
      <c r="AYK386" s="44"/>
      <c r="AYL386" s="44"/>
      <c r="AYM386" s="44"/>
      <c r="AYN386" s="44"/>
      <c r="AYO386" s="44"/>
      <c r="AYP386" s="44"/>
      <c r="AYQ386" s="44"/>
      <c r="AYR386" s="44"/>
      <c r="AYS386" s="44"/>
      <c r="AYT386" s="44"/>
      <c r="AYU386" s="44"/>
      <c r="AYV386" s="44"/>
      <c r="AYW386" s="44"/>
      <c r="AYX386" s="44"/>
      <c r="AYY386" s="44"/>
      <c r="AYZ386" s="44"/>
      <c r="AZA386" s="44"/>
      <c r="AZB386" s="44"/>
      <c r="AZC386" s="44"/>
      <c r="AZD386" s="44"/>
      <c r="AZE386" s="44"/>
      <c r="AZF386" s="44"/>
      <c r="AZG386" s="44"/>
      <c r="AZH386" s="44"/>
      <c r="AZI386" s="44"/>
      <c r="AZJ386" s="44"/>
      <c r="AZK386" s="44"/>
      <c r="AZL386" s="44"/>
      <c r="AZM386" s="44"/>
      <c r="AZN386" s="44"/>
      <c r="AZO386" s="44"/>
      <c r="AZP386" s="44"/>
      <c r="AZQ386" s="44"/>
      <c r="AZR386" s="44"/>
      <c r="AZS386" s="44"/>
      <c r="AZT386" s="44"/>
      <c r="AZU386" s="44"/>
      <c r="AZV386" s="44"/>
      <c r="AZW386" s="44"/>
      <c r="AZX386" s="44"/>
      <c r="AZY386" s="44"/>
      <c r="AZZ386" s="44"/>
      <c r="BAA386" s="44"/>
      <c r="BAB386" s="44"/>
      <c r="BAC386" s="44"/>
      <c r="BAD386" s="44"/>
      <c r="BAE386" s="44"/>
      <c r="BAF386" s="44"/>
      <c r="BAG386" s="44"/>
      <c r="BAH386" s="44"/>
      <c r="BAI386" s="44"/>
      <c r="BAJ386" s="44"/>
      <c r="BAK386" s="44"/>
      <c r="BAL386" s="44"/>
      <c r="BAM386" s="44"/>
      <c r="BAN386" s="44"/>
      <c r="BAO386" s="44"/>
      <c r="BAP386" s="44"/>
      <c r="BAQ386" s="44"/>
      <c r="BAR386" s="44"/>
      <c r="BAS386" s="44"/>
      <c r="BAT386" s="44"/>
      <c r="BAU386" s="44"/>
      <c r="BAV386" s="44"/>
      <c r="BAW386" s="44"/>
      <c r="BAX386" s="44"/>
      <c r="BAY386" s="44"/>
      <c r="BAZ386" s="44"/>
      <c r="BBA386" s="44"/>
      <c r="BBB386" s="44"/>
      <c r="BBC386" s="44"/>
      <c r="BBD386" s="44"/>
      <c r="BBE386" s="44"/>
      <c r="BBF386" s="44"/>
      <c r="BBG386" s="44"/>
      <c r="BBH386" s="44"/>
      <c r="BBI386" s="44"/>
      <c r="BBJ386" s="44"/>
      <c r="BBK386" s="44"/>
      <c r="BBL386" s="44"/>
      <c r="BBM386" s="44"/>
      <c r="BBN386" s="44"/>
      <c r="BBO386" s="44"/>
      <c r="BBP386" s="44"/>
      <c r="BBQ386" s="44"/>
      <c r="BBR386" s="44"/>
      <c r="BBS386" s="44"/>
      <c r="BBT386" s="44"/>
      <c r="BBU386" s="44"/>
      <c r="BBV386" s="44"/>
      <c r="BBW386" s="44"/>
      <c r="BBX386" s="44"/>
      <c r="BBY386" s="44"/>
      <c r="BBZ386" s="44"/>
      <c r="BCA386" s="44"/>
      <c r="BCB386" s="44"/>
      <c r="BCC386" s="44"/>
      <c r="BCD386" s="44"/>
      <c r="BCE386" s="44"/>
      <c r="BCF386" s="44"/>
      <c r="BCG386" s="44"/>
      <c r="BCH386" s="44"/>
      <c r="BCI386" s="44"/>
      <c r="BCJ386" s="44"/>
      <c r="BCK386" s="44"/>
      <c r="BCL386" s="44"/>
      <c r="BCM386" s="44"/>
      <c r="BCN386" s="44"/>
      <c r="BCO386" s="44"/>
      <c r="BCP386" s="44"/>
      <c r="BCQ386" s="44"/>
      <c r="BCR386" s="44"/>
      <c r="BCS386" s="44"/>
      <c r="BCT386" s="44"/>
      <c r="BCU386" s="44"/>
      <c r="BCV386" s="44"/>
      <c r="BCW386" s="44"/>
      <c r="BCX386" s="44"/>
      <c r="BCY386" s="44"/>
      <c r="BCZ386" s="44"/>
      <c r="BDA386" s="44"/>
      <c r="BDB386" s="44"/>
      <c r="BDC386" s="44"/>
      <c r="BDD386" s="44"/>
      <c r="BDE386" s="44"/>
      <c r="BDF386" s="44"/>
      <c r="BDG386" s="44"/>
      <c r="BDH386" s="44"/>
      <c r="BDI386" s="44"/>
      <c r="BDJ386" s="44"/>
      <c r="BDK386" s="44"/>
      <c r="BDL386" s="44"/>
      <c r="BDM386" s="44"/>
      <c r="BDN386" s="44"/>
      <c r="BDO386" s="44"/>
      <c r="BDP386" s="44"/>
      <c r="BDQ386" s="44"/>
      <c r="BDR386" s="44"/>
      <c r="BDS386" s="44"/>
      <c r="BDT386" s="44"/>
      <c r="BDU386" s="44"/>
      <c r="BDV386" s="44"/>
      <c r="BDW386" s="44"/>
      <c r="BDX386" s="44"/>
      <c r="BDY386" s="44"/>
      <c r="BDZ386" s="44"/>
      <c r="BEA386" s="44"/>
      <c r="BEB386" s="44"/>
      <c r="BEC386" s="44"/>
      <c r="BED386" s="44"/>
      <c r="BEE386" s="44"/>
      <c r="BEF386" s="44"/>
      <c r="BEG386" s="44"/>
      <c r="BEH386" s="44"/>
      <c r="BEI386" s="44"/>
      <c r="BEJ386" s="44"/>
      <c r="BEK386" s="44"/>
      <c r="BEL386" s="44"/>
      <c r="BEM386" s="44"/>
      <c r="BEN386" s="44"/>
      <c r="BEO386" s="44"/>
      <c r="BEP386" s="44"/>
      <c r="BEQ386" s="44"/>
      <c r="BER386" s="44"/>
      <c r="BES386" s="44"/>
      <c r="BET386" s="44"/>
      <c r="BEU386" s="44"/>
      <c r="BEV386" s="44"/>
      <c r="BEW386" s="44"/>
      <c r="BEX386" s="44"/>
      <c r="BEY386" s="44"/>
      <c r="BEZ386" s="44"/>
      <c r="BFA386" s="44"/>
      <c r="BFB386" s="44"/>
      <c r="BFC386" s="44"/>
      <c r="BFD386" s="44"/>
      <c r="BFE386" s="44"/>
      <c r="BFF386" s="44"/>
      <c r="BFG386" s="44"/>
      <c r="BFH386" s="44"/>
      <c r="BFI386" s="44"/>
      <c r="BFJ386" s="44"/>
      <c r="BFK386" s="44"/>
      <c r="BFL386" s="44"/>
      <c r="BFM386" s="44"/>
      <c r="BFN386" s="44"/>
      <c r="BFO386" s="44"/>
      <c r="BFP386" s="44"/>
      <c r="BFQ386" s="44"/>
      <c r="BFR386" s="44"/>
      <c r="BFS386" s="44"/>
      <c r="BFT386" s="44"/>
      <c r="BFU386" s="44"/>
      <c r="BFV386" s="44"/>
      <c r="BFW386" s="44"/>
      <c r="BFX386" s="44"/>
      <c r="BFY386" s="44"/>
      <c r="BFZ386" s="44"/>
      <c r="BGA386" s="44"/>
      <c r="BGB386" s="44"/>
      <c r="BGC386" s="44"/>
      <c r="BGD386" s="44"/>
      <c r="BGE386" s="44"/>
      <c r="BGF386" s="44"/>
      <c r="BGG386" s="44"/>
      <c r="BGH386" s="44"/>
      <c r="BGI386" s="44"/>
      <c r="BGJ386" s="44"/>
      <c r="BGK386" s="44"/>
      <c r="BGL386" s="44"/>
      <c r="BGM386" s="44"/>
      <c r="BGN386" s="44"/>
      <c r="BGO386" s="44"/>
      <c r="BGP386" s="44"/>
      <c r="BGQ386" s="44"/>
      <c r="BGR386" s="44"/>
      <c r="BGS386" s="44"/>
      <c r="BGT386" s="44"/>
      <c r="BGU386" s="44"/>
      <c r="BGV386" s="44"/>
      <c r="BGW386" s="44"/>
      <c r="BGX386" s="44"/>
      <c r="BGY386" s="44"/>
      <c r="BGZ386" s="44"/>
      <c r="BHA386" s="44"/>
      <c r="BHB386" s="44"/>
      <c r="BHC386" s="44"/>
      <c r="BHD386" s="44"/>
      <c r="BHE386" s="44"/>
      <c r="BHF386" s="44"/>
      <c r="BHG386" s="44"/>
      <c r="BHH386" s="44"/>
      <c r="BHI386" s="44"/>
      <c r="BHJ386" s="44"/>
      <c r="BHK386" s="44"/>
      <c r="BHL386" s="44"/>
      <c r="BHM386" s="44"/>
      <c r="BHN386" s="44"/>
      <c r="BHO386" s="44"/>
      <c r="BHP386" s="44"/>
      <c r="BHQ386" s="44"/>
      <c r="BHR386" s="44"/>
      <c r="BHS386" s="44"/>
      <c r="BHT386" s="44"/>
      <c r="BHU386" s="44"/>
      <c r="BHV386" s="44"/>
      <c r="BHW386" s="44"/>
      <c r="BHX386" s="44"/>
      <c r="BHY386" s="44"/>
      <c r="BHZ386" s="44"/>
      <c r="BIA386" s="44"/>
      <c r="BIB386" s="44"/>
      <c r="BIC386" s="44"/>
      <c r="BID386" s="44"/>
      <c r="BIE386" s="44"/>
      <c r="BIF386" s="44"/>
      <c r="BIG386" s="44"/>
      <c r="BIH386" s="44"/>
      <c r="BII386" s="44"/>
      <c r="BIJ386" s="44"/>
      <c r="BIK386" s="44"/>
      <c r="BIL386" s="44"/>
      <c r="BIM386" s="44"/>
      <c r="BIN386" s="44"/>
      <c r="BIO386" s="44"/>
      <c r="BIP386" s="44"/>
      <c r="BIQ386" s="44"/>
      <c r="BIR386" s="44"/>
      <c r="BIS386" s="44"/>
      <c r="BIT386" s="44"/>
      <c r="BIU386" s="44"/>
      <c r="BIV386" s="44"/>
      <c r="BIW386" s="44"/>
      <c r="BIX386" s="44"/>
      <c r="BIY386" s="44"/>
      <c r="BIZ386" s="44"/>
      <c r="BJA386" s="44"/>
      <c r="BJB386" s="44"/>
      <c r="BJC386" s="44"/>
      <c r="BJD386" s="44"/>
      <c r="BJE386" s="44"/>
      <c r="BJF386" s="44"/>
      <c r="BJG386" s="44"/>
      <c r="BJH386" s="44"/>
      <c r="BJI386" s="44"/>
      <c r="BJJ386" s="44"/>
      <c r="BJK386" s="44"/>
      <c r="BJL386" s="44"/>
      <c r="BJM386" s="44"/>
      <c r="BJN386" s="44"/>
      <c r="BJO386" s="44"/>
      <c r="BJP386" s="44"/>
      <c r="BJQ386" s="44"/>
      <c r="BJR386" s="44"/>
      <c r="BJS386" s="44"/>
      <c r="BJT386" s="44"/>
      <c r="BJU386" s="44"/>
      <c r="BJV386" s="44"/>
      <c r="BJW386" s="44"/>
      <c r="BJX386" s="44"/>
      <c r="BJY386" s="44"/>
      <c r="BJZ386" s="44"/>
      <c r="BKA386" s="44"/>
      <c r="BKB386" s="44"/>
      <c r="BKC386" s="44"/>
      <c r="BKD386" s="44"/>
      <c r="BKE386" s="44"/>
      <c r="BKF386" s="44"/>
      <c r="BKG386" s="44"/>
      <c r="BKH386" s="44"/>
      <c r="BKI386" s="44"/>
      <c r="BKJ386" s="44"/>
      <c r="BKK386" s="44"/>
      <c r="BKL386" s="44"/>
      <c r="BKM386" s="44"/>
      <c r="BKN386" s="44"/>
      <c r="BKO386" s="44"/>
      <c r="BKP386" s="44"/>
      <c r="BKQ386" s="44"/>
      <c r="BKR386" s="44"/>
      <c r="BKS386" s="44"/>
      <c r="BKT386" s="44"/>
      <c r="BKU386" s="44"/>
      <c r="BKV386" s="44"/>
      <c r="BKW386" s="44"/>
      <c r="BKX386" s="44"/>
      <c r="BKY386" s="44"/>
      <c r="BKZ386" s="44"/>
      <c r="BLA386" s="44"/>
      <c r="BLB386" s="44"/>
      <c r="BLC386" s="44"/>
      <c r="BLD386" s="44"/>
      <c r="BLE386" s="44"/>
      <c r="BLF386" s="44"/>
      <c r="BLG386" s="44"/>
      <c r="BLH386" s="44"/>
      <c r="BLI386" s="44"/>
      <c r="BLJ386" s="44"/>
      <c r="BLK386" s="44"/>
      <c r="BLL386" s="44"/>
      <c r="BLM386" s="44"/>
      <c r="BLN386" s="44"/>
      <c r="BLO386" s="44"/>
      <c r="BLP386" s="44"/>
      <c r="BLQ386" s="44"/>
      <c r="BLR386" s="44"/>
      <c r="BLS386" s="44"/>
      <c r="BLT386" s="44"/>
      <c r="BLU386" s="44"/>
      <c r="BLV386" s="44"/>
      <c r="BLW386" s="44"/>
      <c r="BLX386" s="44"/>
      <c r="BLY386" s="44"/>
      <c r="BLZ386" s="44"/>
      <c r="BMA386" s="44"/>
      <c r="BMB386" s="44"/>
      <c r="BMC386" s="44"/>
      <c r="BMD386" s="44"/>
      <c r="BME386" s="44"/>
      <c r="BMF386" s="44"/>
      <c r="BMG386" s="44"/>
      <c r="BMH386" s="44"/>
      <c r="BMI386" s="44"/>
      <c r="BMJ386" s="44"/>
      <c r="BMK386" s="44"/>
      <c r="BML386" s="44"/>
      <c r="BMM386" s="44"/>
      <c r="BMN386" s="44"/>
      <c r="BMO386" s="44"/>
      <c r="BMP386" s="44"/>
      <c r="BMQ386" s="44"/>
      <c r="BMR386" s="44"/>
      <c r="BMS386" s="44"/>
      <c r="BMT386" s="44"/>
      <c r="BMU386" s="44"/>
      <c r="BMV386" s="44"/>
      <c r="BMW386" s="44"/>
      <c r="BMX386" s="44"/>
      <c r="BMY386" s="44"/>
      <c r="BMZ386" s="44"/>
      <c r="BNA386" s="44"/>
      <c r="BNB386" s="44"/>
      <c r="BNC386" s="44"/>
      <c r="BND386" s="44"/>
      <c r="BNE386" s="44"/>
      <c r="BNF386" s="44"/>
      <c r="BNG386" s="44"/>
      <c r="BNH386" s="44"/>
      <c r="BNI386" s="44"/>
      <c r="BNJ386" s="44"/>
      <c r="BNK386" s="44"/>
      <c r="BNL386" s="44"/>
      <c r="BNM386" s="44"/>
      <c r="BNN386" s="44"/>
      <c r="BNO386" s="44"/>
      <c r="BNP386" s="44"/>
      <c r="BNQ386" s="44"/>
      <c r="BNR386" s="44"/>
      <c r="BNS386" s="44"/>
      <c r="BNT386" s="44"/>
      <c r="BNU386" s="44"/>
      <c r="BNV386" s="44"/>
      <c r="BNW386" s="44"/>
      <c r="BNX386" s="44"/>
      <c r="BNY386" s="44"/>
      <c r="BNZ386" s="44"/>
      <c r="BOA386" s="44"/>
      <c r="BOB386" s="44"/>
      <c r="BOC386" s="44"/>
      <c r="BOD386" s="44"/>
      <c r="BOE386" s="44"/>
      <c r="BOF386" s="44"/>
      <c r="BOG386" s="44"/>
      <c r="BOH386" s="44"/>
      <c r="BOI386" s="44"/>
      <c r="BOJ386" s="44"/>
      <c r="BOK386" s="44"/>
      <c r="BOL386" s="44"/>
      <c r="BOM386" s="44"/>
      <c r="BON386" s="44"/>
      <c r="BOO386" s="44"/>
      <c r="BOP386" s="44"/>
      <c r="BOQ386" s="44"/>
      <c r="BOR386" s="44"/>
      <c r="BOS386" s="44"/>
      <c r="BOT386" s="44"/>
      <c r="BOU386" s="44"/>
      <c r="BOV386" s="44"/>
      <c r="BOW386" s="44"/>
      <c r="BOX386" s="44"/>
      <c r="BOY386" s="44"/>
      <c r="BOZ386" s="44"/>
      <c r="BPA386" s="44"/>
      <c r="BPB386" s="44"/>
      <c r="BPC386" s="44"/>
      <c r="BPD386" s="44"/>
      <c r="BPE386" s="44"/>
      <c r="BPF386" s="44"/>
      <c r="BPG386" s="44"/>
      <c r="BPH386" s="44"/>
      <c r="BPI386" s="44"/>
      <c r="BPJ386" s="44"/>
      <c r="BPK386" s="44"/>
      <c r="BPL386" s="44"/>
      <c r="BPM386" s="44"/>
      <c r="BPN386" s="44"/>
      <c r="BPO386" s="44"/>
      <c r="BPP386" s="44"/>
      <c r="BPQ386" s="44"/>
      <c r="BPR386" s="44"/>
      <c r="BPS386" s="44"/>
      <c r="BPT386" s="44"/>
      <c r="BPU386" s="44"/>
      <c r="BPV386" s="44"/>
      <c r="BPW386" s="44"/>
      <c r="BPX386" s="44"/>
      <c r="BPY386" s="44"/>
      <c r="BPZ386" s="44"/>
      <c r="BQA386" s="44"/>
      <c r="BQB386" s="44"/>
      <c r="BQC386" s="44"/>
      <c r="BQD386" s="44"/>
      <c r="BQE386" s="44"/>
      <c r="BQF386" s="44"/>
      <c r="BQG386" s="44"/>
      <c r="BQH386" s="44"/>
      <c r="BQI386" s="44"/>
      <c r="BQJ386" s="44"/>
      <c r="BQK386" s="44"/>
      <c r="BQL386" s="44"/>
      <c r="BQM386" s="44"/>
      <c r="BQN386" s="44"/>
      <c r="BQO386" s="44"/>
      <c r="BQP386" s="44"/>
      <c r="BQQ386" s="44"/>
      <c r="BQR386" s="44"/>
      <c r="BQS386" s="44"/>
      <c r="BQT386" s="44"/>
      <c r="BQU386" s="44"/>
      <c r="BQV386" s="44"/>
      <c r="BQW386" s="44"/>
      <c r="BQX386" s="44"/>
      <c r="BQY386" s="44"/>
      <c r="BQZ386" s="44"/>
      <c r="BRA386" s="44"/>
      <c r="BRB386" s="44"/>
      <c r="BRC386" s="44"/>
      <c r="BRD386" s="44"/>
      <c r="BRE386" s="44"/>
      <c r="BRF386" s="44"/>
      <c r="BRG386" s="44"/>
      <c r="BRH386" s="44"/>
      <c r="BRI386" s="44"/>
      <c r="BRJ386" s="44"/>
      <c r="BRK386" s="44"/>
      <c r="BRL386" s="44"/>
      <c r="BRM386" s="44"/>
      <c r="BRN386" s="44"/>
      <c r="BRO386" s="44"/>
      <c r="BRP386" s="44"/>
      <c r="BRQ386" s="44"/>
      <c r="BRR386" s="44"/>
      <c r="BRS386" s="44"/>
      <c r="BRT386" s="44"/>
      <c r="BRU386" s="44"/>
      <c r="BRV386" s="44"/>
      <c r="BRW386" s="44"/>
      <c r="BRX386" s="44"/>
      <c r="BRY386" s="44"/>
      <c r="BRZ386" s="44"/>
      <c r="BSA386" s="44"/>
      <c r="BSB386" s="44"/>
      <c r="BSC386" s="44"/>
      <c r="BSD386" s="44"/>
      <c r="BSE386" s="44"/>
      <c r="BSF386" s="44"/>
      <c r="BSG386" s="44"/>
      <c r="BSH386" s="44"/>
      <c r="BSI386" s="44"/>
      <c r="BSJ386" s="44"/>
      <c r="BSK386" s="44"/>
      <c r="BSL386" s="44"/>
      <c r="BSM386" s="44"/>
      <c r="BSN386" s="44"/>
      <c r="BSO386" s="44"/>
      <c r="BSP386" s="44"/>
      <c r="BSQ386" s="44"/>
      <c r="BSR386" s="44"/>
      <c r="BSS386" s="44"/>
      <c r="BST386" s="44"/>
      <c r="BSU386" s="44"/>
      <c r="BSV386" s="44"/>
      <c r="BSW386" s="44"/>
      <c r="BSX386" s="44"/>
      <c r="BSY386" s="44"/>
      <c r="BSZ386" s="44"/>
      <c r="BTA386" s="44"/>
      <c r="BTB386" s="44"/>
      <c r="BTC386" s="44"/>
      <c r="BTD386" s="44"/>
      <c r="BTE386" s="44"/>
      <c r="BTF386" s="44"/>
      <c r="BTG386" s="44"/>
      <c r="BTH386" s="44"/>
      <c r="BTI386" s="44"/>
      <c r="BTJ386" s="44"/>
      <c r="BTK386" s="44"/>
      <c r="BTL386" s="44"/>
      <c r="BTM386" s="44"/>
      <c r="BTN386" s="44"/>
      <c r="BTO386" s="44"/>
      <c r="BTP386" s="44"/>
      <c r="BTQ386" s="44"/>
      <c r="BTR386" s="44"/>
      <c r="BTS386" s="44"/>
      <c r="BTT386" s="44"/>
      <c r="BTU386" s="44"/>
      <c r="BTV386" s="44"/>
      <c r="BTW386" s="44"/>
      <c r="BTX386" s="44"/>
      <c r="BTY386" s="44"/>
      <c r="BTZ386" s="44"/>
      <c r="BUA386" s="44"/>
      <c r="BUB386" s="44"/>
      <c r="BUC386" s="44"/>
      <c r="BUD386" s="44"/>
      <c r="BUE386" s="44"/>
      <c r="BUF386" s="44"/>
      <c r="BUG386" s="44"/>
      <c r="BUH386" s="44"/>
      <c r="BUI386" s="44"/>
      <c r="BUJ386" s="44"/>
      <c r="BUK386" s="44"/>
      <c r="BUL386" s="44"/>
      <c r="BUM386" s="44"/>
      <c r="BUN386" s="44"/>
      <c r="BUO386" s="44"/>
      <c r="BUP386" s="44"/>
      <c r="BUQ386" s="44"/>
      <c r="BUR386" s="44"/>
      <c r="BUS386" s="44"/>
      <c r="BUT386" s="44"/>
      <c r="BUU386" s="44"/>
      <c r="BUV386" s="44"/>
      <c r="BUW386" s="44"/>
      <c r="BUX386" s="44"/>
      <c r="BUY386" s="44"/>
      <c r="BUZ386" s="44"/>
      <c r="BVA386" s="44"/>
      <c r="BVB386" s="44"/>
      <c r="BVC386" s="44"/>
      <c r="BVD386" s="44"/>
      <c r="BVE386" s="44"/>
      <c r="BVF386" s="44"/>
      <c r="BVG386" s="44"/>
      <c r="BVH386" s="44"/>
      <c r="BVI386" s="44"/>
      <c r="BVJ386" s="44"/>
      <c r="BVK386" s="44"/>
      <c r="BVL386" s="44"/>
      <c r="BVM386" s="44"/>
      <c r="BVN386" s="44"/>
      <c r="BVO386" s="44"/>
      <c r="BVP386" s="44"/>
      <c r="BVQ386" s="44"/>
      <c r="BVR386" s="44"/>
      <c r="BVS386" s="44"/>
      <c r="BVT386" s="44"/>
      <c r="BVU386" s="44"/>
      <c r="BVV386" s="44"/>
      <c r="BVW386" s="44"/>
      <c r="BVX386" s="44"/>
      <c r="BVY386" s="44"/>
      <c r="BVZ386" s="44"/>
      <c r="BWA386" s="44"/>
      <c r="BWB386" s="44"/>
      <c r="BWC386" s="44"/>
      <c r="BWD386" s="44"/>
      <c r="BWE386" s="44"/>
      <c r="BWF386" s="44"/>
      <c r="BWG386" s="44"/>
      <c r="BWH386" s="44"/>
      <c r="BWI386" s="44"/>
      <c r="BWJ386" s="44"/>
      <c r="BWK386" s="44"/>
      <c r="BWL386" s="44"/>
      <c r="BWM386" s="44"/>
      <c r="BWN386" s="44"/>
      <c r="BWO386" s="44"/>
      <c r="BWP386" s="44"/>
      <c r="BWQ386" s="44"/>
      <c r="BWR386" s="44"/>
      <c r="BWS386" s="44"/>
      <c r="BWT386" s="44"/>
      <c r="BWU386" s="44"/>
      <c r="BWV386" s="44"/>
      <c r="BWW386" s="44"/>
      <c r="BWX386" s="44"/>
      <c r="BWY386" s="44"/>
      <c r="BWZ386" s="44"/>
      <c r="BXA386" s="44"/>
      <c r="BXB386" s="44"/>
      <c r="BXC386" s="44"/>
      <c r="BXD386" s="44"/>
      <c r="BXE386" s="44"/>
      <c r="BXF386" s="44"/>
      <c r="BXG386" s="44"/>
      <c r="BXH386" s="44"/>
      <c r="BXI386" s="44"/>
      <c r="BXJ386" s="44"/>
      <c r="BXK386" s="44"/>
      <c r="BXL386" s="44"/>
      <c r="BXM386" s="44"/>
      <c r="BXN386" s="44"/>
      <c r="BXO386" s="44"/>
      <c r="BXP386" s="44"/>
      <c r="BXQ386" s="44"/>
      <c r="BXR386" s="44"/>
      <c r="BXS386" s="44"/>
      <c r="BXT386" s="44"/>
      <c r="BXU386" s="44"/>
      <c r="BXV386" s="44"/>
      <c r="BXW386" s="44"/>
      <c r="BXX386" s="44"/>
      <c r="BXY386" s="44"/>
      <c r="BXZ386" s="44"/>
      <c r="BYA386" s="44"/>
      <c r="BYB386" s="44"/>
      <c r="BYC386" s="44"/>
      <c r="BYD386" s="44"/>
      <c r="BYE386" s="44"/>
      <c r="BYF386" s="44"/>
      <c r="BYG386" s="44"/>
      <c r="BYH386" s="44"/>
      <c r="BYI386" s="44"/>
      <c r="BYJ386" s="44"/>
      <c r="BYK386" s="44"/>
      <c r="BYL386" s="44"/>
      <c r="BYM386" s="44"/>
      <c r="BYN386" s="44"/>
      <c r="BYO386" s="44"/>
      <c r="BYP386" s="44"/>
      <c r="BYQ386" s="44"/>
      <c r="BYR386" s="44"/>
      <c r="BYS386" s="44"/>
      <c r="BYT386" s="44"/>
      <c r="BYU386" s="44"/>
      <c r="BYV386" s="44"/>
      <c r="BYW386" s="44"/>
      <c r="BYX386" s="44"/>
      <c r="BYY386" s="44"/>
      <c r="BYZ386" s="44"/>
      <c r="BZA386" s="44"/>
      <c r="BZB386" s="44"/>
      <c r="BZC386" s="44"/>
      <c r="BZD386" s="44"/>
      <c r="BZE386" s="44"/>
      <c r="BZF386" s="44"/>
      <c r="BZG386" s="44"/>
      <c r="BZH386" s="44"/>
      <c r="BZI386" s="44"/>
      <c r="BZJ386" s="44"/>
      <c r="BZK386" s="44"/>
      <c r="BZL386" s="44"/>
      <c r="BZM386" s="44"/>
      <c r="BZN386" s="44"/>
      <c r="BZO386" s="44"/>
      <c r="BZP386" s="44"/>
      <c r="BZQ386" s="44"/>
      <c r="BZR386" s="44"/>
      <c r="BZS386" s="44"/>
      <c r="BZT386" s="44"/>
      <c r="BZU386" s="44"/>
      <c r="BZV386" s="44"/>
      <c r="BZW386" s="44"/>
      <c r="BZX386" s="44"/>
      <c r="BZY386" s="44"/>
      <c r="BZZ386" s="44"/>
      <c r="CAA386" s="44"/>
      <c r="CAB386" s="44"/>
      <c r="CAC386" s="44"/>
      <c r="CAD386" s="44"/>
      <c r="CAE386" s="44"/>
      <c r="CAF386" s="44"/>
      <c r="CAG386" s="44"/>
      <c r="CAH386" s="44"/>
      <c r="CAI386" s="44"/>
      <c r="CAJ386" s="44"/>
      <c r="CAK386" s="44"/>
      <c r="CAL386" s="44"/>
      <c r="CAM386" s="44"/>
      <c r="CAN386" s="44"/>
      <c r="CAO386" s="44"/>
      <c r="CAP386" s="44"/>
      <c r="CAQ386" s="44"/>
      <c r="CAR386" s="44"/>
      <c r="CAS386" s="44"/>
      <c r="CAT386" s="44"/>
      <c r="CAU386" s="44"/>
      <c r="CAV386" s="44"/>
      <c r="CAW386" s="44"/>
      <c r="CAX386" s="44"/>
      <c r="CAY386" s="44"/>
      <c r="CAZ386" s="44"/>
      <c r="CBA386" s="44"/>
      <c r="CBB386" s="44"/>
      <c r="CBC386" s="44"/>
      <c r="CBD386" s="44"/>
      <c r="CBE386" s="44"/>
      <c r="CBF386" s="44"/>
      <c r="CBG386" s="44"/>
      <c r="CBH386" s="44"/>
      <c r="CBI386" s="44"/>
      <c r="CBJ386" s="44"/>
      <c r="CBK386" s="44"/>
      <c r="CBL386" s="44"/>
      <c r="CBM386" s="44"/>
      <c r="CBN386" s="44"/>
      <c r="CBO386" s="44"/>
      <c r="CBP386" s="44"/>
      <c r="CBQ386" s="44"/>
      <c r="CBR386" s="44"/>
      <c r="CBS386" s="44"/>
      <c r="CBT386" s="44"/>
      <c r="CBU386" s="44"/>
      <c r="CBV386" s="44"/>
      <c r="CBW386" s="44"/>
      <c r="CBX386" s="44"/>
      <c r="CBY386" s="44"/>
      <c r="CBZ386" s="44"/>
      <c r="CCA386" s="44"/>
      <c r="CCB386" s="44"/>
      <c r="CCC386" s="44"/>
      <c r="CCD386" s="44"/>
      <c r="CCE386" s="44"/>
      <c r="CCF386" s="44"/>
      <c r="CCG386" s="44"/>
      <c r="CCH386" s="44"/>
      <c r="CCI386" s="44"/>
      <c r="CCJ386" s="44"/>
      <c r="CCK386" s="44"/>
      <c r="CCL386" s="44"/>
      <c r="CCM386" s="44"/>
      <c r="CCN386" s="44"/>
      <c r="CCO386" s="44"/>
      <c r="CCP386" s="44"/>
      <c r="CCQ386" s="44"/>
      <c r="CCR386" s="44"/>
      <c r="CCS386" s="44"/>
      <c r="CCT386" s="44"/>
      <c r="CCU386" s="44"/>
      <c r="CCV386" s="44"/>
      <c r="CCW386" s="44"/>
      <c r="CCX386" s="44"/>
      <c r="CCY386" s="44"/>
      <c r="CCZ386" s="44"/>
      <c r="CDA386" s="44"/>
      <c r="CDB386" s="44"/>
      <c r="CDC386" s="44"/>
      <c r="CDD386" s="44"/>
      <c r="CDE386" s="44"/>
      <c r="CDF386" s="44"/>
      <c r="CDG386" s="44"/>
      <c r="CDH386" s="44"/>
      <c r="CDI386" s="44"/>
      <c r="CDJ386" s="44"/>
      <c r="CDK386" s="44"/>
      <c r="CDL386" s="44"/>
      <c r="CDM386" s="44"/>
      <c r="CDN386" s="44"/>
      <c r="CDO386" s="44"/>
      <c r="CDP386" s="44"/>
      <c r="CDQ386" s="44"/>
      <c r="CDR386" s="44"/>
      <c r="CDS386" s="44"/>
      <c r="CDT386" s="44"/>
      <c r="CDU386" s="44"/>
      <c r="CDV386" s="44"/>
      <c r="CDW386" s="44"/>
      <c r="CDX386" s="44"/>
      <c r="CDY386" s="44"/>
      <c r="CDZ386" s="44"/>
      <c r="CEA386" s="44"/>
      <c r="CEB386" s="44"/>
      <c r="CEC386" s="44"/>
      <c r="CED386" s="44"/>
      <c r="CEE386" s="44"/>
      <c r="CEF386" s="44"/>
      <c r="CEG386" s="44"/>
      <c r="CEH386" s="44"/>
      <c r="CEI386" s="44"/>
      <c r="CEJ386" s="44"/>
      <c r="CEK386" s="44"/>
      <c r="CEL386" s="44"/>
      <c r="CEM386" s="44"/>
      <c r="CEN386" s="44"/>
      <c r="CEO386" s="44"/>
      <c r="CEP386" s="44"/>
      <c r="CEQ386" s="44"/>
      <c r="CER386" s="44"/>
      <c r="CES386" s="44"/>
      <c r="CET386" s="44"/>
      <c r="CEU386" s="44"/>
      <c r="CEV386" s="44"/>
      <c r="CEW386" s="44"/>
      <c r="CEX386" s="44"/>
      <c r="CEY386" s="44"/>
      <c r="CEZ386" s="44"/>
      <c r="CFA386" s="44"/>
      <c r="CFB386" s="44"/>
      <c r="CFC386" s="44"/>
      <c r="CFD386" s="44"/>
      <c r="CFE386" s="44"/>
      <c r="CFF386" s="44"/>
      <c r="CFG386" s="44"/>
      <c r="CFH386" s="44"/>
      <c r="CFI386" s="44"/>
      <c r="CFJ386" s="44"/>
      <c r="CFK386" s="44"/>
      <c r="CFL386" s="44"/>
      <c r="CFM386" s="44"/>
      <c r="CFN386" s="44"/>
      <c r="CFO386" s="44"/>
      <c r="CFP386" s="44"/>
      <c r="CFQ386" s="44"/>
      <c r="CFR386" s="44"/>
      <c r="CFS386" s="44"/>
      <c r="CFT386" s="44"/>
      <c r="CFU386" s="44"/>
      <c r="CFV386" s="44"/>
      <c r="CFW386" s="44"/>
      <c r="CFX386" s="44"/>
      <c r="CFY386" s="44"/>
      <c r="CFZ386" s="44"/>
      <c r="CGA386" s="44"/>
      <c r="CGB386" s="44"/>
      <c r="CGC386" s="44"/>
      <c r="CGD386" s="44"/>
      <c r="CGE386" s="44"/>
      <c r="CGF386" s="44"/>
      <c r="CGG386" s="44"/>
      <c r="CGH386" s="44"/>
      <c r="CGI386" s="44"/>
      <c r="CGJ386" s="44"/>
      <c r="CGK386" s="44"/>
      <c r="CGL386" s="44"/>
      <c r="CGM386" s="44"/>
      <c r="CGN386" s="44"/>
      <c r="CGO386" s="44"/>
      <c r="CGP386" s="44"/>
      <c r="CGQ386" s="44"/>
      <c r="CGR386" s="44"/>
      <c r="CGS386" s="44"/>
      <c r="CGT386" s="44"/>
      <c r="CGU386" s="44"/>
      <c r="CGV386" s="44"/>
      <c r="CGW386" s="44"/>
      <c r="CGX386" s="44"/>
      <c r="CGY386" s="44"/>
      <c r="CGZ386" s="44"/>
      <c r="CHA386" s="44"/>
      <c r="CHB386" s="44"/>
      <c r="CHC386" s="44"/>
      <c r="CHD386" s="44"/>
      <c r="CHE386" s="44"/>
      <c r="CHF386" s="44"/>
      <c r="CHG386" s="44"/>
      <c r="CHH386" s="44"/>
      <c r="CHI386" s="44"/>
      <c r="CHJ386" s="44"/>
      <c r="CHK386" s="44"/>
      <c r="CHL386" s="44"/>
      <c r="CHM386" s="44"/>
      <c r="CHN386" s="44"/>
      <c r="CHO386" s="44"/>
      <c r="CHP386" s="44"/>
      <c r="CHQ386" s="44"/>
      <c r="CHR386" s="44"/>
      <c r="CHS386" s="44"/>
      <c r="CHT386" s="44"/>
      <c r="CHU386" s="44"/>
      <c r="CHV386" s="44"/>
      <c r="CHW386" s="44"/>
      <c r="CHX386" s="44"/>
      <c r="CHY386" s="44"/>
      <c r="CHZ386" s="44"/>
      <c r="CIA386" s="44"/>
      <c r="CIB386" s="44"/>
      <c r="CIC386" s="44"/>
      <c r="CID386" s="44"/>
      <c r="CIE386" s="44"/>
      <c r="CIF386" s="44"/>
      <c r="CIG386" s="44"/>
      <c r="CIH386" s="44"/>
      <c r="CII386" s="44"/>
      <c r="CIJ386" s="44"/>
      <c r="CIK386" s="44"/>
      <c r="CIL386" s="44"/>
      <c r="CIM386" s="44"/>
      <c r="CIN386" s="44"/>
      <c r="CIO386" s="44"/>
      <c r="CIP386" s="44"/>
      <c r="CIQ386" s="44"/>
      <c r="CIR386" s="44"/>
      <c r="CIS386" s="44"/>
      <c r="CIT386" s="44"/>
      <c r="CIU386" s="44"/>
      <c r="CIV386" s="44"/>
      <c r="CIW386" s="44"/>
      <c r="CIX386" s="44"/>
      <c r="CIY386" s="44"/>
      <c r="CIZ386" s="44"/>
      <c r="CJA386" s="44"/>
      <c r="CJB386" s="44"/>
      <c r="CJC386" s="44"/>
      <c r="CJD386" s="44"/>
      <c r="CJE386" s="44"/>
      <c r="CJF386" s="44"/>
      <c r="CJG386" s="44"/>
      <c r="CJH386" s="44"/>
      <c r="CJI386" s="44"/>
      <c r="CJJ386" s="44"/>
      <c r="CJK386" s="44"/>
      <c r="CJL386" s="44"/>
      <c r="CJM386" s="44"/>
      <c r="CJN386" s="44"/>
      <c r="CJO386" s="44"/>
      <c r="CJP386" s="44"/>
      <c r="CJQ386" s="44"/>
      <c r="CJR386" s="44"/>
      <c r="CJS386" s="44"/>
      <c r="CJT386" s="44"/>
      <c r="CJU386" s="44"/>
      <c r="CJV386" s="44"/>
      <c r="CJW386" s="44"/>
      <c r="CJX386" s="44"/>
      <c r="CJY386" s="44"/>
      <c r="CJZ386" s="44"/>
      <c r="CKA386" s="44"/>
      <c r="CKB386" s="44"/>
      <c r="CKC386" s="44"/>
      <c r="CKD386" s="44"/>
      <c r="CKE386" s="44"/>
      <c r="CKF386" s="44"/>
      <c r="CKG386" s="44"/>
      <c r="CKH386" s="44"/>
      <c r="CKI386" s="44"/>
      <c r="CKJ386" s="44"/>
      <c r="CKK386" s="44"/>
      <c r="CKL386" s="44"/>
      <c r="CKM386" s="44"/>
      <c r="CKN386" s="44"/>
      <c r="CKO386" s="44"/>
      <c r="CKP386" s="44"/>
      <c r="CKQ386" s="44"/>
      <c r="CKR386" s="44"/>
      <c r="CKS386" s="44"/>
      <c r="CKT386" s="44"/>
      <c r="CKU386" s="44"/>
      <c r="CKV386" s="44"/>
      <c r="CKW386" s="44"/>
      <c r="CKX386" s="44"/>
      <c r="CKY386" s="44"/>
      <c r="CKZ386" s="44"/>
      <c r="CLA386" s="44"/>
      <c r="CLB386" s="44"/>
      <c r="CLC386" s="44"/>
      <c r="CLD386" s="44"/>
      <c r="CLE386" s="44"/>
      <c r="CLF386" s="44"/>
      <c r="CLG386" s="44"/>
      <c r="CLH386" s="44"/>
      <c r="CLI386" s="44"/>
      <c r="CLJ386" s="44"/>
      <c r="CLK386" s="44"/>
      <c r="CLL386" s="44"/>
      <c r="CLM386" s="44"/>
      <c r="CLN386" s="44"/>
      <c r="CLO386" s="44"/>
      <c r="CLP386" s="44"/>
      <c r="CLQ386" s="44"/>
      <c r="CLR386" s="44"/>
      <c r="CLS386" s="44"/>
      <c r="CLT386" s="44"/>
      <c r="CLU386" s="44"/>
      <c r="CLV386" s="44"/>
      <c r="CLW386" s="44"/>
      <c r="CLX386" s="44"/>
      <c r="CLY386" s="44"/>
      <c r="CLZ386" s="44"/>
      <c r="CMA386" s="44"/>
      <c r="CMB386" s="44"/>
      <c r="CMC386" s="44"/>
      <c r="CMD386" s="44"/>
      <c r="CME386" s="44"/>
      <c r="CMF386" s="44"/>
      <c r="CMG386" s="44"/>
      <c r="CMH386" s="44"/>
      <c r="CMI386" s="44"/>
      <c r="CMJ386" s="44"/>
      <c r="CMK386" s="44"/>
      <c r="CML386" s="44"/>
      <c r="CMM386" s="44"/>
      <c r="CMN386" s="44"/>
      <c r="CMO386" s="44"/>
      <c r="CMP386" s="44"/>
      <c r="CMQ386" s="44"/>
      <c r="CMR386" s="44"/>
      <c r="CMS386" s="44"/>
      <c r="CMT386" s="44"/>
      <c r="CMU386" s="44"/>
      <c r="CMV386" s="44"/>
      <c r="CMW386" s="44"/>
      <c r="CMX386" s="44"/>
      <c r="CMY386" s="44"/>
      <c r="CMZ386" s="44"/>
      <c r="CNA386" s="44"/>
      <c r="CNB386" s="44"/>
      <c r="CNC386" s="44"/>
      <c r="CND386" s="44"/>
      <c r="CNE386" s="44"/>
      <c r="CNF386" s="44"/>
      <c r="CNG386" s="44"/>
      <c r="CNH386" s="44"/>
      <c r="CNI386" s="44"/>
      <c r="CNJ386" s="44"/>
      <c r="CNK386" s="44"/>
      <c r="CNL386" s="44"/>
      <c r="CNM386" s="44"/>
      <c r="CNN386" s="44"/>
      <c r="CNO386" s="44"/>
      <c r="CNP386" s="44"/>
      <c r="CNQ386" s="44"/>
      <c r="CNR386" s="44"/>
      <c r="CNS386" s="44"/>
      <c r="CNT386" s="44"/>
      <c r="CNU386" s="44"/>
      <c r="CNV386" s="44"/>
      <c r="CNW386" s="44"/>
      <c r="CNX386" s="44"/>
      <c r="CNY386" s="44"/>
      <c r="CNZ386" s="44"/>
      <c r="COA386" s="44"/>
      <c r="COB386" s="44"/>
      <c r="COC386" s="44"/>
      <c r="COD386" s="44"/>
      <c r="COE386" s="44"/>
      <c r="COF386" s="44"/>
      <c r="COG386" s="44"/>
      <c r="COH386" s="44"/>
      <c r="COI386" s="44"/>
      <c r="COJ386" s="44"/>
      <c r="COK386" s="44"/>
      <c r="COL386" s="44"/>
      <c r="COM386" s="44"/>
      <c r="CON386" s="44"/>
      <c r="COO386" s="44"/>
      <c r="COP386" s="44"/>
      <c r="COQ386" s="44"/>
      <c r="COR386" s="44"/>
      <c r="COS386" s="44"/>
      <c r="COT386" s="44"/>
      <c r="COU386" s="44"/>
      <c r="COV386" s="44"/>
      <c r="COW386" s="44"/>
      <c r="COX386" s="44"/>
      <c r="COY386" s="44"/>
      <c r="COZ386" s="44"/>
      <c r="CPA386" s="44"/>
      <c r="CPB386" s="44"/>
      <c r="CPC386" s="44"/>
      <c r="CPD386" s="44"/>
      <c r="CPE386" s="44"/>
      <c r="CPF386" s="44"/>
      <c r="CPG386" s="44"/>
      <c r="CPH386" s="44"/>
      <c r="CPI386" s="44"/>
      <c r="CPJ386" s="44"/>
      <c r="CPK386" s="44"/>
      <c r="CPL386" s="44"/>
      <c r="CPM386" s="44"/>
      <c r="CPN386" s="44"/>
      <c r="CPO386" s="44"/>
      <c r="CPP386" s="44"/>
      <c r="CPQ386" s="44"/>
      <c r="CPR386" s="44"/>
      <c r="CPS386" s="44"/>
      <c r="CPT386" s="44"/>
      <c r="CPU386" s="44"/>
      <c r="CPV386" s="44"/>
      <c r="CPW386" s="44"/>
      <c r="CPX386" s="44"/>
      <c r="CPY386" s="44"/>
      <c r="CPZ386" s="44"/>
      <c r="CQA386" s="44"/>
      <c r="CQB386" s="44"/>
      <c r="CQC386" s="44"/>
      <c r="CQD386" s="44"/>
      <c r="CQE386" s="44"/>
      <c r="CQF386" s="44"/>
      <c r="CQG386" s="44"/>
      <c r="CQH386" s="44"/>
      <c r="CQI386" s="44"/>
      <c r="CQJ386" s="44"/>
      <c r="CQK386" s="44"/>
      <c r="CQL386" s="44"/>
      <c r="CQM386" s="44"/>
      <c r="CQN386" s="44"/>
      <c r="CQO386" s="44"/>
      <c r="CQP386" s="44"/>
      <c r="CQQ386" s="44"/>
      <c r="CQR386" s="44"/>
      <c r="CQS386" s="44"/>
      <c r="CQT386" s="44"/>
      <c r="CQU386" s="44"/>
      <c r="CQV386" s="44"/>
      <c r="CQW386" s="44"/>
      <c r="CQX386" s="44"/>
      <c r="CQY386" s="44"/>
      <c r="CQZ386" s="44"/>
      <c r="CRA386" s="44"/>
      <c r="CRB386" s="44"/>
      <c r="CRC386" s="44"/>
      <c r="CRD386" s="44"/>
      <c r="CRE386" s="44"/>
      <c r="CRF386" s="44"/>
      <c r="CRG386" s="44"/>
      <c r="CRH386" s="44"/>
      <c r="CRI386" s="44"/>
      <c r="CRJ386" s="44"/>
      <c r="CRK386" s="44"/>
      <c r="CRL386" s="44"/>
      <c r="CRM386" s="44"/>
      <c r="CRN386" s="44"/>
      <c r="CRO386" s="44"/>
      <c r="CRP386" s="44"/>
      <c r="CRQ386" s="44"/>
      <c r="CRR386" s="44"/>
      <c r="CRS386" s="44"/>
      <c r="CRT386" s="44"/>
      <c r="CRU386" s="44"/>
      <c r="CRV386" s="44"/>
      <c r="CRW386" s="44"/>
      <c r="CRX386" s="44"/>
      <c r="CRY386" s="44"/>
      <c r="CRZ386" s="44"/>
      <c r="CSA386" s="44"/>
      <c r="CSB386" s="44"/>
      <c r="CSC386" s="44"/>
      <c r="CSD386" s="44"/>
      <c r="CSE386" s="44"/>
      <c r="CSF386" s="44"/>
      <c r="CSG386" s="44"/>
      <c r="CSH386" s="44"/>
      <c r="CSI386" s="44"/>
      <c r="CSJ386" s="44"/>
      <c r="CSK386" s="44"/>
      <c r="CSL386" s="44"/>
      <c r="CSM386" s="44"/>
      <c r="CSN386" s="44"/>
      <c r="CSO386" s="44"/>
      <c r="CSP386" s="44"/>
      <c r="CSQ386" s="44"/>
      <c r="CSR386" s="44"/>
      <c r="CSS386" s="44"/>
      <c r="CST386" s="44"/>
      <c r="CSU386" s="44"/>
      <c r="CSV386" s="44"/>
      <c r="CSW386" s="44"/>
      <c r="CSX386" s="44"/>
      <c r="CSY386" s="44"/>
      <c r="CSZ386" s="44"/>
      <c r="CTA386" s="44"/>
      <c r="CTB386" s="44"/>
      <c r="CTC386" s="44"/>
      <c r="CTD386" s="44"/>
      <c r="CTE386" s="44"/>
      <c r="CTF386" s="44"/>
      <c r="CTG386" s="44"/>
      <c r="CTH386" s="44"/>
      <c r="CTI386" s="44"/>
      <c r="CTJ386" s="44"/>
      <c r="CTK386" s="44"/>
      <c r="CTL386" s="44"/>
      <c r="CTM386" s="44"/>
      <c r="CTN386" s="44"/>
      <c r="CTO386" s="44"/>
      <c r="CTP386" s="44"/>
      <c r="CTQ386" s="44"/>
      <c r="CTR386" s="44"/>
      <c r="CTS386" s="44"/>
      <c r="CTT386" s="44"/>
      <c r="CTU386" s="44"/>
      <c r="CTV386" s="44"/>
      <c r="CTW386" s="44"/>
      <c r="CTX386" s="44"/>
      <c r="CTY386" s="44"/>
      <c r="CTZ386" s="44"/>
      <c r="CUA386" s="44"/>
      <c r="CUB386" s="44"/>
      <c r="CUC386" s="44"/>
      <c r="CUD386" s="44"/>
      <c r="CUE386" s="44"/>
      <c r="CUF386" s="44"/>
      <c r="CUG386" s="44"/>
      <c r="CUH386" s="44"/>
      <c r="CUI386" s="44"/>
      <c r="CUJ386" s="44"/>
      <c r="CUK386" s="44"/>
      <c r="CUL386" s="44"/>
      <c r="CUM386" s="44"/>
      <c r="CUN386" s="44"/>
      <c r="CUO386" s="44"/>
      <c r="CUP386" s="44"/>
      <c r="CUQ386" s="44"/>
      <c r="CUR386" s="44"/>
      <c r="CUS386" s="44"/>
      <c r="CUT386" s="44"/>
      <c r="CUU386" s="44"/>
      <c r="CUV386" s="44"/>
      <c r="CUW386" s="44"/>
      <c r="CUX386" s="44"/>
      <c r="CUY386" s="44"/>
      <c r="CUZ386" s="44"/>
      <c r="CVA386" s="44"/>
      <c r="CVB386" s="44"/>
      <c r="CVC386" s="44"/>
      <c r="CVD386" s="44"/>
      <c r="CVE386" s="44"/>
      <c r="CVF386" s="44"/>
      <c r="CVG386" s="44"/>
      <c r="CVH386" s="44"/>
      <c r="CVI386" s="44"/>
      <c r="CVJ386" s="44"/>
      <c r="CVK386" s="44"/>
      <c r="CVL386" s="44"/>
      <c r="CVM386" s="44"/>
      <c r="CVN386" s="44"/>
      <c r="CVO386" s="44"/>
      <c r="CVP386" s="44"/>
      <c r="CVQ386" s="44"/>
      <c r="CVR386" s="44"/>
      <c r="CVS386" s="44"/>
      <c r="CVT386" s="44"/>
      <c r="CVU386" s="44"/>
      <c r="CVV386" s="44"/>
      <c r="CVW386" s="44"/>
      <c r="CVX386" s="44"/>
      <c r="CVY386" s="44"/>
      <c r="CVZ386" s="44"/>
      <c r="CWA386" s="44"/>
      <c r="CWB386" s="44"/>
      <c r="CWC386" s="44"/>
      <c r="CWD386" s="44"/>
      <c r="CWE386" s="44"/>
      <c r="CWF386" s="44"/>
      <c r="CWG386" s="44"/>
      <c r="CWH386" s="44"/>
      <c r="CWI386" s="44"/>
      <c r="CWJ386" s="44"/>
      <c r="CWK386" s="44"/>
      <c r="CWL386" s="44"/>
      <c r="CWM386" s="44"/>
      <c r="CWN386" s="44"/>
      <c r="CWO386" s="44"/>
      <c r="CWP386" s="44"/>
      <c r="CWQ386" s="44"/>
      <c r="CWR386" s="44"/>
      <c r="CWS386" s="44"/>
      <c r="CWT386" s="44"/>
      <c r="CWU386" s="44"/>
      <c r="CWV386" s="44"/>
      <c r="CWW386" s="44"/>
      <c r="CWX386" s="44"/>
      <c r="CWY386" s="44"/>
      <c r="CWZ386" s="44"/>
      <c r="CXA386" s="44"/>
      <c r="CXB386" s="44"/>
      <c r="CXC386" s="44"/>
      <c r="CXD386" s="44"/>
      <c r="CXE386" s="44"/>
      <c r="CXF386" s="44"/>
      <c r="CXG386" s="44"/>
      <c r="CXH386" s="44"/>
      <c r="CXI386" s="44"/>
      <c r="CXJ386" s="44"/>
      <c r="CXK386" s="44"/>
      <c r="CXL386" s="44"/>
      <c r="CXM386" s="44"/>
      <c r="CXN386" s="44"/>
      <c r="CXO386" s="44"/>
      <c r="CXP386" s="44"/>
      <c r="CXQ386" s="44"/>
      <c r="CXR386" s="44"/>
      <c r="CXS386" s="44"/>
      <c r="CXT386" s="44"/>
      <c r="CXU386" s="44"/>
      <c r="CXV386" s="44"/>
      <c r="CXW386" s="44"/>
      <c r="CXX386" s="44"/>
      <c r="CXY386" s="44"/>
      <c r="CXZ386" s="44"/>
      <c r="CYA386" s="44"/>
      <c r="CYB386" s="44"/>
      <c r="CYC386" s="44"/>
      <c r="CYD386" s="44"/>
      <c r="CYE386" s="44"/>
      <c r="CYF386" s="44"/>
      <c r="CYG386" s="44"/>
      <c r="CYH386" s="44"/>
      <c r="CYI386" s="44"/>
      <c r="CYJ386" s="44"/>
      <c r="CYK386" s="44"/>
      <c r="CYL386" s="44"/>
      <c r="CYM386" s="44"/>
      <c r="CYN386" s="44"/>
      <c r="CYO386" s="44"/>
      <c r="CYP386" s="44"/>
      <c r="CYQ386" s="44"/>
      <c r="CYR386" s="44"/>
      <c r="CYS386" s="44"/>
      <c r="CYT386" s="44"/>
      <c r="CYU386" s="44"/>
      <c r="CYV386" s="44"/>
      <c r="CYW386" s="44"/>
      <c r="CYX386" s="44"/>
      <c r="CYY386" s="44"/>
      <c r="CYZ386" s="44"/>
      <c r="CZA386" s="44"/>
      <c r="CZB386" s="44"/>
      <c r="CZC386" s="44"/>
      <c r="CZD386" s="44"/>
      <c r="CZE386" s="44"/>
      <c r="CZF386" s="44"/>
      <c r="CZG386" s="44"/>
      <c r="CZH386" s="44"/>
      <c r="CZI386" s="44"/>
      <c r="CZJ386" s="44"/>
      <c r="CZK386" s="44"/>
      <c r="CZL386" s="44"/>
      <c r="CZM386" s="44"/>
      <c r="CZN386" s="44"/>
      <c r="CZO386" s="44"/>
      <c r="CZP386" s="44"/>
      <c r="CZQ386" s="44"/>
      <c r="CZR386" s="44"/>
      <c r="CZS386" s="44"/>
      <c r="CZT386" s="44"/>
      <c r="CZU386" s="44"/>
      <c r="CZV386" s="44"/>
      <c r="CZW386" s="44"/>
      <c r="CZX386" s="44"/>
      <c r="CZY386" s="44"/>
      <c r="CZZ386" s="44"/>
      <c r="DAA386" s="44"/>
      <c r="DAB386" s="44"/>
      <c r="DAC386" s="44"/>
      <c r="DAD386" s="44"/>
      <c r="DAE386" s="44"/>
      <c r="DAF386" s="44"/>
      <c r="DAG386" s="44"/>
      <c r="DAH386" s="44"/>
      <c r="DAI386" s="44"/>
      <c r="DAJ386" s="44"/>
      <c r="DAK386" s="44"/>
      <c r="DAL386" s="44"/>
      <c r="DAM386" s="44"/>
      <c r="DAN386" s="44"/>
      <c r="DAO386" s="44"/>
      <c r="DAP386" s="44"/>
      <c r="DAQ386" s="44"/>
      <c r="DAR386" s="44"/>
      <c r="DAS386" s="44"/>
      <c r="DAT386" s="44"/>
      <c r="DAU386" s="44"/>
      <c r="DAV386" s="44"/>
      <c r="DAW386" s="44"/>
      <c r="DAX386" s="44"/>
      <c r="DAY386" s="44"/>
      <c r="DAZ386" s="44"/>
      <c r="DBA386" s="44"/>
      <c r="DBB386" s="44"/>
      <c r="DBC386" s="44"/>
      <c r="DBD386" s="44"/>
      <c r="DBE386" s="44"/>
      <c r="DBF386" s="44"/>
      <c r="DBG386" s="44"/>
      <c r="DBH386" s="44"/>
      <c r="DBI386" s="44"/>
      <c r="DBJ386" s="44"/>
      <c r="DBK386" s="44"/>
      <c r="DBL386" s="44"/>
      <c r="DBM386" s="44"/>
      <c r="DBN386" s="44"/>
      <c r="DBO386" s="44"/>
      <c r="DBP386" s="44"/>
      <c r="DBQ386" s="44"/>
      <c r="DBR386" s="44"/>
      <c r="DBS386" s="44"/>
      <c r="DBT386" s="44"/>
      <c r="DBU386" s="44"/>
      <c r="DBV386" s="44"/>
      <c r="DBW386" s="44"/>
      <c r="DBX386" s="44"/>
      <c r="DBY386" s="44"/>
      <c r="DBZ386" s="44"/>
      <c r="DCA386" s="44"/>
      <c r="DCB386" s="44"/>
      <c r="DCC386" s="44"/>
      <c r="DCD386" s="44"/>
      <c r="DCE386" s="44"/>
      <c r="DCF386" s="44"/>
      <c r="DCG386" s="44"/>
      <c r="DCH386" s="44"/>
      <c r="DCI386" s="44"/>
      <c r="DCJ386" s="44"/>
      <c r="DCK386" s="44"/>
      <c r="DCL386" s="44"/>
      <c r="DCM386" s="44"/>
      <c r="DCN386" s="44"/>
      <c r="DCO386" s="44"/>
      <c r="DCP386" s="44"/>
      <c r="DCQ386" s="44"/>
      <c r="DCR386" s="44"/>
      <c r="DCS386" s="44"/>
      <c r="DCT386" s="44"/>
      <c r="DCU386" s="44"/>
      <c r="DCV386" s="44"/>
      <c r="DCW386" s="44"/>
      <c r="DCX386" s="44"/>
      <c r="DCY386" s="44"/>
      <c r="DCZ386" s="44"/>
      <c r="DDA386" s="44"/>
      <c r="DDB386" s="44"/>
      <c r="DDC386" s="44"/>
      <c r="DDD386" s="44"/>
      <c r="DDE386" s="44"/>
      <c r="DDF386" s="44"/>
      <c r="DDG386" s="44"/>
      <c r="DDH386" s="44"/>
      <c r="DDI386" s="44"/>
      <c r="DDJ386" s="44"/>
      <c r="DDK386" s="44"/>
      <c r="DDL386" s="44"/>
      <c r="DDM386" s="44"/>
      <c r="DDN386" s="44"/>
      <c r="DDO386" s="44"/>
      <c r="DDP386" s="44"/>
      <c r="DDQ386" s="44"/>
      <c r="DDR386" s="44"/>
      <c r="DDS386" s="44"/>
      <c r="DDT386" s="44"/>
      <c r="DDU386" s="44"/>
      <c r="DDV386" s="44"/>
      <c r="DDW386" s="44"/>
      <c r="DDX386" s="44"/>
      <c r="DDY386" s="44"/>
      <c r="DDZ386" s="44"/>
      <c r="DEA386" s="44"/>
      <c r="DEB386" s="44"/>
      <c r="DEC386" s="44"/>
      <c r="DED386" s="44"/>
      <c r="DEE386" s="44"/>
      <c r="DEF386" s="44"/>
      <c r="DEG386" s="44"/>
      <c r="DEH386" s="44"/>
      <c r="DEI386" s="44"/>
      <c r="DEJ386" s="44"/>
      <c r="DEK386" s="44"/>
      <c r="DEL386" s="44"/>
      <c r="DEM386" s="44"/>
      <c r="DEN386" s="44"/>
      <c r="DEO386" s="44"/>
      <c r="DEP386" s="44"/>
      <c r="DEQ386" s="44"/>
      <c r="DER386" s="44"/>
      <c r="DES386" s="44"/>
      <c r="DET386" s="44"/>
      <c r="DEU386" s="44"/>
      <c r="DEV386" s="44"/>
      <c r="DEW386" s="44"/>
      <c r="DEX386" s="44"/>
      <c r="DEY386" s="44"/>
      <c r="DEZ386" s="44"/>
      <c r="DFA386" s="44"/>
      <c r="DFB386" s="44"/>
      <c r="DFC386" s="44"/>
      <c r="DFD386" s="44"/>
      <c r="DFE386" s="44"/>
      <c r="DFF386" s="44"/>
      <c r="DFG386" s="44"/>
      <c r="DFH386" s="44"/>
      <c r="DFI386" s="44"/>
      <c r="DFJ386" s="44"/>
      <c r="DFK386" s="44"/>
      <c r="DFL386" s="44"/>
      <c r="DFM386" s="44"/>
      <c r="DFN386" s="44"/>
      <c r="DFO386" s="44"/>
      <c r="DFP386" s="44"/>
      <c r="DFQ386" s="44"/>
      <c r="DFR386" s="44"/>
      <c r="DFS386" s="44"/>
      <c r="DFT386" s="44"/>
      <c r="DFU386" s="44"/>
      <c r="DFV386" s="44"/>
      <c r="DFW386" s="44"/>
      <c r="DFX386" s="44"/>
      <c r="DFY386" s="44"/>
      <c r="DFZ386" s="44"/>
      <c r="DGA386" s="44"/>
      <c r="DGB386" s="44"/>
      <c r="DGC386" s="44"/>
      <c r="DGD386" s="44"/>
      <c r="DGE386" s="44"/>
      <c r="DGF386" s="44"/>
      <c r="DGG386" s="44"/>
      <c r="DGH386" s="44"/>
      <c r="DGI386" s="44"/>
      <c r="DGJ386" s="44"/>
      <c r="DGK386" s="44"/>
      <c r="DGL386" s="44"/>
      <c r="DGM386" s="44"/>
      <c r="DGN386" s="44"/>
      <c r="DGO386" s="44"/>
      <c r="DGP386" s="44"/>
      <c r="DGQ386" s="44"/>
      <c r="DGR386" s="44"/>
      <c r="DGS386" s="44"/>
      <c r="DGT386" s="44"/>
      <c r="DGU386" s="44"/>
      <c r="DGV386" s="44"/>
      <c r="DGW386" s="44"/>
      <c r="DGX386" s="44"/>
      <c r="DGY386" s="44"/>
      <c r="DGZ386" s="44"/>
      <c r="DHA386" s="44"/>
      <c r="DHB386" s="44"/>
      <c r="DHC386" s="44"/>
      <c r="DHD386" s="44"/>
      <c r="DHE386" s="44"/>
      <c r="DHF386" s="44"/>
      <c r="DHG386" s="44"/>
      <c r="DHH386" s="44"/>
      <c r="DHI386" s="44"/>
      <c r="DHJ386" s="44"/>
      <c r="DHK386" s="44"/>
      <c r="DHL386" s="44"/>
      <c r="DHM386" s="44"/>
      <c r="DHN386" s="44"/>
      <c r="DHO386" s="44"/>
      <c r="DHP386" s="44"/>
      <c r="DHQ386" s="44"/>
      <c r="DHR386" s="44"/>
      <c r="DHS386" s="44"/>
      <c r="DHT386" s="44"/>
      <c r="DHU386" s="44"/>
      <c r="DHV386" s="44"/>
      <c r="DHW386" s="44"/>
      <c r="DHX386" s="44"/>
      <c r="DHY386" s="44"/>
      <c r="DHZ386" s="44"/>
      <c r="DIA386" s="44"/>
      <c r="DIB386" s="44"/>
      <c r="DIC386" s="44"/>
      <c r="DID386" s="44"/>
      <c r="DIE386" s="44"/>
      <c r="DIF386" s="44"/>
      <c r="DIG386" s="44"/>
      <c r="DIH386" s="44"/>
      <c r="DII386" s="44"/>
      <c r="DIJ386" s="44"/>
      <c r="DIK386" s="44"/>
      <c r="DIL386" s="44"/>
      <c r="DIM386" s="44"/>
      <c r="DIN386" s="44"/>
      <c r="DIO386" s="44"/>
      <c r="DIP386" s="44"/>
      <c r="DIQ386" s="44"/>
      <c r="DIR386" s="44"/>
      <c r="DIS386" s="44"/>
      <c r="DIT386" s="44"/>
      <c r="DIU386" s="44"/>
      <c r="DIV386" s="44"/>
      <c r="DIW386" s="44"/>
      <c r="DIX386" s="44"/>
      <c r="DIY386" s="44"/>
      <c r="DIZ386" s="44"/>
      <c r="DJA386" s="44"/>
      <c r="DJB386" s="44"/>
      <c r="DJC386" s="44"/>
      <c r="DJD386" s="44"/>
      <c r="DJE386" s="44"/>
      <c r="DJF386" s="44"/>
      <c r="DJG386" s="44"/>
      <c r="DJH386" s="44"/>
      <c r="DJI386" s="44"/>
      <c r="DJJ386" s="44"/>
      <c r="DJK386" s="44"/>
      <c r="DJL386" s="44"/>
      <c r="DJM386" s="44"/>
      <c r="DJN386" s="44"/>
      <c r="DJO386" s="44"/>
      <c r="DJP386" s="44"/>
      <c r="DJQ386" s="44"/>
      <c r="DJR386" s="44"/>
      <c r="DJS386" s="44"/>
      <c r="DJT386" s="44"/>
      <c r="DJU386" s="44"/>
      <c r="DJV386" s="44"/>
      <c r="DJW386" s="44"/>
      <c r="DJX386" s="44"/>
      <c r="DJY386" s="44"/>
      <c r="DJZ386" s="44"/>
      <c r="DKA386" s="44"/>
      <c r="DKB386" s="44"/>
      <c r="DKC386" s="44"/>
      <c r="DKD386" s="44"/>
      <c r="DKE386" s="44"/>
      <c r="DKF386" s="44"/>
      <c r="DKG386" s="44"/>
      <c r="DKH386" s="44"/>
      <c r="DKI386" s="44"/>
      <c r="DKJ386" s="44"/>
      <c r="DKK386" s="44"/>
      <c r="DKL386" s="44"/>
      <c r="DKM386" s="44"/>
      <c r="DKN386" s="44"/>
      <c r="DKO386" s="44"/>
      <c r="DKP386" s="44"/>
      <c r="DKQ386" s="44"/>
      <c r="DKR386" s="44"/>
      <c r="DKS386" s="44"/>
      <c r="DKT386" s="44"/>
      <c r="DKU386" s="44"/>
      <c r="DKV386" s="44"/>
      <c r="DKW386" s="44"/>
      <c r="DKX386" s="44"/>
      <c r="DKY386" s="44"/>
      <c r="DKZ386" s="44"/>
      <c r="DLA386" s="44"/>
      <c r="DLB386" s="44"/>
      <c r="DLC386" s="44"/>
      <c r="DLD386" s="44"/>
      <c r="DLE386" s="44"/>
      <c r="DLF386" s="44"/>
      <c r="DLG386" s="44"/>
      <c r="DLH386" s="44"/>
      <c r="DLI386" s="44"/>
      <c r="DLJ386" s="44"/>
      <c r="DLK386" s="44"/>
      <c r="DLL386" s="44"/>
      <c r="DLM386" s="44"/>
      <c r="DLN386" s="44"/>
      <c r="DLO386" s="44"/>
      <c r="DLP386" s="44"/>
      <c r="DLQ386" s="44"/>
      <c r="DLR386" s="44"/>
      <c r="DLS386" s="44"/>
      <c r="DLT386" s="44"/>
      <c r="DLU386" s="44"/>
      <c r="DLV386" s="44"/>
      <c r="DLW386" s="44"/>
      <c r="DLX386" s="44"/>
      <c r="DLY386" s="44"/>
      <c r="DLZ386" s="44"/>
      <c r="DMA386" s="44"/>
      <c r="DMB386" s="44"/>
      <c r="DMC386" s="44"/>
      <c r="DMD386" s="44"/>
      <c r="DME386" s="44"/>
      <c r="DMF386" s="44"/>
      <c r="DMG386" s="44"/>
      <c r="DMH386" s="44"/>
      <c r="DMI386" s="44"/>
      <c r="DMJ386" s="44"/>
      <c r="DMK386" s="44"/>
      <c r="DML386" s="44"/>
      <c r="DMM386" s="44"/>
      <c r="DMN386" s="44"/>
      <c r="DMO386" s="44"/>
      <c r="DMP386" s="44"/>
      <c r="DMQ386" s="44"/>
      <c r="DMR386" s="44"/>
      <c r="DMS386" s="44"/>
      <c r="DMT386" s="44"/>
      <c r="DMU386" s="44"/>
      <c r="DMV386" s="44"/>
      <c r="DMW386" s="44"/>
      <c r="DMX386" s="44"/>
      <c r="DMY386" s="44"/>
      <c r="DMZ386" s="44"/>
      <c r="DNA386" s="44"/>
      <c r="DNB386" s="44"/>
      <c r="DNC386" s="44"/>
      <c r="DND386" s="44"/>
      <c r="DNE386" s="44"/>
      <c r="DNF386" s="44"/>
      <c r="DNG386" s="44"/>
      <c r="DNH386" s="44"/>
      <c r="DNI386" s="44"/>
      <c r="DNJ386" s="44"/>
      <c r="DNK386" s="44"/>
      <c r="DNL386" s="44"/>
      <c r="DNM386" s="44"/>
      <c r="DNN386" s="44"/>
      <c r="DNO386" s="44"/>
      <c r="DNP386" s="44"/>
      <c r="DNQ386" s="44"/>
      <c r="DNR386" s="44"/>
      <c r="DNS386" s="44"/>
      <c r="DNT386" s="44"/>
      <c r="DNU386" s="44"/>
      <c r="DNV386" s="44"/>
      <c r="DNW386" s="44"/>
      <c r="DNX386" s="44"/>
      <c r="DNY386" s="44"/>
      <c r="DNZ386" s="44"/>
      <c r="DOA386" s="44"/>
      <c r="DOB386" s="44"/>
      <c r="DOC386" s="44"/>
      <c r="DOD386" s="44"/>
      <c r="DOE386" s="44"/>
      <c r="DOF386" s="44"/>
      <c r="DOG386" s="44"/>
      <c r="DOH386" s="44"/>
      <c r="DOI386" s="44"/>
      <c r="DOJ386" s="44"/>
      <c r="DOK386" s="44"/>
      <c r="DOL386" s="44"/>
      <c r="DOM386" s="44"/>
      <c r="DON386" s="44"/>
      <c r="DOO386" s="44"/>
      <c r="DOP386" s="44"/>
      <c r="DOQ386" s="44"/>
      <c r="DOR386" s="44"/>
      <c r="DOS386" s="44"/>
      <c r="DOT386" s="44"/>
      <c r="DOU386" s="44"/>
      <c r="DOV386" s="44"/>
      <c r="DOW386" s="44"/>
      <c r="DOX386" s="44"/>
      <c r="DOY386" s="44"/>
      <c r="DOZ386" s="44"/>
      <c r="DPA386" s="44"/>
      <c r="DPB386" s="44"/>
      <c r="DPC386" s="44"/>
      <c r="DPD386" s="44"/>
      <c r="DPE386" s="44"/>
      <c r="DPF386" s="44"/>
      <c r="DPG386" s="44"/>
      <c r="DPH386" s="44"/>
      <c r="DPI386" s="44"/>
      <c r="DPJ386" s="44"/>
      <c r="DPK386" s="44"/>
      <c r="DPL386" s="44"/>
      <c r="DPM386" s="44"/>
      <c r="DPN386" s="44"/>
      <c r="DPO386" s="44"/>
      <c r="DPP386" s="44"/>
      <c r="DPQ386" s="44"/>
      <c r="DPR386" s="44"/>
      <c r="DPS386" s="44"/>
      <c r="DPT386" s="44"/>
      <c r="DPU386" s="44"/>
      <c r="DPV386" s="44"/>
      <c r="DPW386" s="44"/>
      <c r="DPX386" s="44"/>
      <c r="DPY386" s="44"/>
      <c r="DPZ386" s="44"/>
      <c r="DQA386" s="44"/>
      <c r="DQB386" s="44"/>
      <c r="DQC386" s="44"/>
      <c r="DQD386" s="44"/>
      <c r="DQE386" s="44"/>
      <c r="DQF386" s="44"/>
      <c r="DQG386" s="44"/>
      <c r="DQH386" s="44"/>
      <c r="DQI386" s="44"/>
      <c r="DQJ386" s="44"/>
      <c r="DQK386" s="44"/>
      <c r="DQL386" s="44"/>
      <c r="DQM386" s="44"/>
      <c r="DQN386" s="44"/>
      <c r="DQO386" s="44"/>
      <c r="DQP386" s="44"/>
      <c r="DQQ386" s="44"/>
      <c r="DQR386" s="44"/>
      <c r="DQS386" s="44"/>
      <c r="DQT386" s="44"/>
      <c r="DQU386" s="44"/>
      <c r="DQV386" s="44"/>
      <c r="DQW386" s="44"/>
      <c r="DQX386" s="44"/>
      <c r="DQY386" s="44"/>
      <c r="DQZ386" s="44"/>
      <c r="DRA386" s="44"/>
      <c r="DRB386" s="44"/>
      <c r="DRC386" s="44"/>
      <c r="DRD386" s="44"/>
      <c r="DRE386" s="44"/>
      <c r="DRF386" s="44"/>
      <c r="DRG386" s="44"/>
      <c r="DRH386" s="44"/>
      <c r="DRI386" s="44"/>
      <c r="DRJ386" s="44"/>
      <c r="DRK386" s="44"/>
      <c r="DRL386" s="44"/>
      <c r="DRM386" s="44"/>
      <c r="DRN386" s="44"/>
      <c r="DRO386" s="44"/>
      <c r="DRP386" s="44"/>
      <c r="DRQ386" s="44"/>
      <c r="DRR386" s="44"/>
      <c r="DRS386" s="44"/>
      <c r="DRT386" s="44"/>
      <c r="DRU386" s="44"/>
      <c r="DRV386" s="44"/>
      <c r="DRW386" s="44"/>
      <c r="DRX386" s="44"/>
      <c r="DRY386" s="44"/>
      <c r="DRZ386" s="44"/>
      <c r="DSA386" s="44"/>
      <c r="DSB386" s="44"/>
      <c r="DSC386" s="44"/>
      <c r="DSD386" s="44"/>
      <c r="DSE386" s="44"/>
      <c r="DSF386" s="44"/>
      <c r="DSG386" s="44"/>
      <c r="DSH386" s="44"/>
      <c r="DSI386" s="44"/>
      <c r="DSJ386" s="44"/>
      <c r="DSK386" s="44"/>
      <c r="DSL386" s="44"/>
      <c r="DSM386" s="44"/>
      <c r="DSN386" s="44"/>
      <c r="DSO386" s="44"/>
      <c r="DSP386" s="44"/>
      <c r="DSQ386" s="44"/>
      <c r="DSR386" s="44"/>
      <c r="DSS386" s="44"/>
      <c r="DST386" s="44"/>
      <c r="DSU386" s="44"/>
      <c r="DSV386" s="44"/>
      <c r="DSW386" s="44"/>
      <c r="DSX386" s="44"/>
      <c r="DSY386" s="44"/>
      <c r="DSZ386" s="44"/>
      <c r="DTA386" s="44"/>
      <c r="DTB386" s="44"/>
      <c r="DTC386" s="44"/>
      <c r="DTD386" s="44"/>
      <c r="DTE386" s="44"/>
      <c r="DTF386" s="44"/>
      <c r="DTG386" s="44"/>
      <c r="DTH386" s="44"/>
      <c r="DTI386" s="44"/>
      <c r="DTJ386" s="44"/>
      <c r="DTK386" s="44"/>
      <c r="DTL386" s="44"/>
      <c r="DTM386" s="44"/>
      <c r="DTN386" s="44"/>
      <c r="DTO386" s="44"/>
      <c r="DTP386" s="44"/>
      <c r="DTQ386" s="44"/>
      <c r="DTR386" s="44"/>
      <c r="DTS386" s="44"/>
      <c r="DTT386" s="44"/>
      <c r="DTU386" s="44"/>
      <c r="DTV386" s="44"/>
      <c r="DTW386" s="44"/>
      <c r="DTX386" s="44"/>
      <c r="DTY386" s="44"/>
      <c r="DTZ386" s="44"/>
      <c r="DUA386" s="44"/>
      <c r="DUB386" s="44"/>
      <c r="DUC386" s="44"/>
      <c r="DUD386" s="44"/>
      <c r="DUE386" s="44"/>
      <c r="DUF386" s="44"/>
      <c r="DUG386" s="44"/>
      <c r="DUH386" s="44"/>
      <c r="DUI386" s="44"/>
      <c r="DUJ386" s="44"/>
      <c r="DUK386" s="44"/>
      <c r="DUL386" s="44"/>
      <c r="DUM386" s="44"/>
      <c r="DUN386" s="44"/>
      <c r="DUO386" s="44"/>
      <c r="DUP386" s="44"/>
      <c r="DUQ386" s="44"/>
      <c r="DUR386" s="44"/>
      <c r="DUS386" s="44"/>
      <c r="DUT386" s="44"/>
      <c r="DUU386" s="44"/>
      <c r="DUV386" s="44"/>
      <c r="DUW386" s="44"/>
      <c r="DUX386" s="44"/>
      <c r="DUY386" s="44"/>
      <c r="DUZ386" s="44"/>
      <c r="DVA386" s="44"/>
      <c r="DVB386" s="44"/>
      <c r="DVC386" s="44"/>
      <c r="DVD386" s="44"/>
      <c r="DVE386" s="44"/>
      <c r="DVF386" s="44"/>
      <c r="DVG386" s="44"/>
      <c r="DVH386" s="44"/>
      <c r="DVI386" s="44"/>
      <c r="DVJ386" s="44"/>
      <c r="DVK386" s="44"/>
      <c r="DVL386" s="44"/>
      <c r="DVM386" s="44"/>
      <c r="DVN386" s="44"/>
      <c r="DVO386" s="44"/>
      <c r="DVP386" s="44"/>
      <c r="DVQ386" s="44"/>
      <c r="DVR386" s="44"/>
      <c r="DVS386" s="44"/>
      <c r="DVT386" s="44"/>
      <c r="DVU386" s="44"/>
      <c r="DVV386" s="44"/>
      <c r="DVW386" s="44"/>
      <c r="DVX386" s="44"/>
      <c r="DVY386" s="44"/>
      <c r="DVZ386" s="44"/>
      <c r="DWA386" s="44"/>
      <c r="DWB386" s="44"/>
      <c r="DWC386" s="44"/>
      <c r="DWD386" s="44"/>
      <c r="DWE386" s="44"/>
      <c r="DWF386" s="44"/>
      <c r="DWG386" s="44"/>
      <c r="DWH386" s="44"/>
      <c r="DWI386" s="44"/>
      <c r="DWJ386" s="44"/>
      <c r="DWK386" s="44"/>
      <c r="DWL386" s="44"/>
      <c r="DWM386" s="44"/>
      <c r="DWN386" s="44"/>
      <c r="DWO386" s="44"/>
      <c r="DWP386" s="44"/>
      <c r="DWQ386" s="44"/>
      <c r="DWR386" s="44"/>
      <c r="DWS386" s="44"/>
      <c r="DWT386" s="44"/>
      <c r="DWU386" s="44"/>
      <c r="DWV386" s="44"/>
      <c r="DWW386" s="44"/>
      <c r="DWX386" s="44"/>
      <c r="DWY386" s="44"/>
      <c r="DWZ386" s="44"/>
      <c r="DXA386" s="44"/>
      <c r="DXB386" s="44"/>
      <c r="DXC386" s="44"/>
      <c r="DXD386" s="44"/>
      <c r="DXE386" s="44"/>
      <c r="DXF386" s="44"/>
      <c r="DXG386" s="44"/>
      <c r="DXH386" s="44"/>
      <c r="DXI386" s="44"/>
      <c r="DXJ386" s="44"/>
      <c r="DXK386" s="44"/>
      <c r="DXL386" s="44"/>
      <c r="DXM386" s="44"/>
      <c r="DXN386" s="44"/>
      <c r="DXO386" s="44"/>
      <c r="DXP386" s="44"/>
      <c r="DXQ386" s="44"/>
      <c r="DXR386" s="44"/>
      <c r="DXS386" s="44"/>
      <c r="DXT386" s="44"/>
      <c r="DXU386" s="44"/>
      <c r="DXV386" s="44"/>
      <c r="DXW386" s="44"/>
      <c r="DXX386" s="44"/>
      <c r="DXY386" s="44"/>
      <c r="DXZ386" s="44"/>
      <c r="DYA386" s="44"/>
      <c r="DYB386" s="44"/>
      <c r="DYC386" s="44"/>
      <c r="DYD386" s="44"/>
      <c r="DYE386" s="44"/>
      <c r="DYF386" s="44"/>
      <c r="DYG386" s="44"/>
      <c r="DYH386" s="44"/>
      <c r="DYI386" s="44"/>
      <c r="DYJ386" s="44"/>
      <c r="DYK386" s="44"/>
      <c r="DYL386" s="44"/>
      <c r="DYM386" s="44"/>
      <c r="DYN386" s="44"/>
      <c r="DYO386" s="44"/>
      <c r="DYP386" s="44"/>
      <c r="DYQ386" s="44"/>
      <c r="DYR386" s="44"/>
      <c r="DYS386" s="44"/>
      <c r="DYT386" s="44"/>
      <c r="DYU386" s="44"/>
      <c r="DYV386" s="44"/>
      <c r="DYW386" s="44"/>
      <c r="DYX386" s="44"/>
      <c r="DYY386" s="44"/>
      <c r="DYZ386" s="44"/>
      <c r="DZA386" s="44"/>
      <c r="DZB386" s="44"/>
      <c r="DZC386" s="44"/>
      <c r="DZD386" s="44"/>
      <c r="DZE386" s="44"/>
      <c r="DZF386" s="44"/>
      <c r="DZG386" s="44"/>
      <c r="DZH386" s="44"/>
      <c r="DZI386" s="44"/>
      <c r="DZJ386" s="44"/>
      <c r="DZK386" s="44"/>
      <c r="DZL386" s="44"/>
      <c r="DZM386" s="44"/>
      <c r="DZN386" s="44"/>
      <c r="DZO386" s="44"/>
      <c r="DZP386" s="44"/>
      <c r="DZQ386" s="44"/>
      <c r="DZR386" s="44"/>
      <c r="DZS386" s="44"/>
      <c r="DZT386" s="44"/>
      <c r="DZU386" s="44"/>
      <c r="DZV386" s="44"/>
      <c r="DZW386" s="44"/>
      <c r="DZX386" s="44"/>
      <c r="DZY386" s="44"/>
      <c r="DZZ386" s="44"/>
      <c r="EAA386" s="44"/>
      <c r="EAB386" s="44"/>
      <c r="EAC386" s="44"/>
      <c r="EAD386" s="44"/>
      <c r="EAE386" s="44"/>
      <c r="EAF386" s="44"/>
      <c r="EAG386" s="44"/>
      <c r="EAH386" s="44"/>
      <c r="EAI386" s="44"/>
      <c r="EAJ386" s="44"/>
      <c r="EAK386" s="44"/>
      <c r="EAL386" s="44"/>
      <c r="EAM386" s="44"/>
      <c r="EAN386" s="44"/>
      <c r="EAO386" s="44"/>
      <c r="EAP386" s="44"/>
      <c r="EAQ386" s="44"/>
      <c r="EAR386" s="44"/>
      <c r="EAS386" s="44"/>
      <c r="EAT386" s="44"/>
      <c r="EAU386" s="44"/>
      <c r="EAV386" s="44"/>
      <c r="EAW386" s="44"/>
      <c r="EAX386" s="44"/>
      <c r="EAY386" s="44"/>
      <c r="EAZ386" s="44"/>
      <c r="EBA386" s="44"/>
      <c r="EBB386" s="44"/>
      <c r="EBC386" s="44"/>
      <c r="EBD386" s="44"/>
      <c r="EBE386" s="44"/>
      <c r="EBF386" s="44"/>
      <c r="EBG386" s="44"/>
      <c r="EBH386" s="44"/>
      <c r="EBI386" s="44"/>
      <c r="EBJ386" s="44"/>
      <c r="EBK386" s="44"/>
      <c r="EBL386" s="44"/>
      <c r="EBM386" s="44"/>
      <c r="EBN386" s="44"/>
      <c r="EBO386" s="44"/>
      <c r="EBP386" s="44"/>
      <c r="EBQ386" s="44"/>
      <c r="EBR386" s="44"/>
      <c r="EBS386" s="44"/>
      <c r="EBT386" s="44"/>
      <c r="EBU386" s="44"/>
      <c r="EBV386" s="44"/>
      <c r="EBW386" s="44"/>
      <c r="EBX386" s="44"/>
      <c r="EBY386" s="44"/>
      <c r="EBZ386" s="44"/>
      <c r="ECA386" s="44"/>
      <c r="ECB386" s="44"/>
      <c r="ECC386" s="44"/>
      <c r="ECD386" s="44"/>
      <c r="ECE386" s="44"/>
      <c r="ECF386" s="44"/>
      <c r="ECG386" s="44"/>
      <c r="ECH386" s="44"/>
      <c r="ECI386" s="44"/>
      <c r="ECJ386" s="44"/>
      <c r="ECK386" s="44"/>
      <c r="ECL386" s="44"/>
      <c r="ECM386" s="44"/>
      <c r="ECN386" s="44"/>
      <c r="ECO386" s="44"/>
      <c r="ECP386" s="44"/>
      <c r="ECQ386" s="44"/>
      <c r="ECR386" s="44"/>
      <c r="ECS386" s="44"/>
      <c r="ECT386" s="44"/>
      <c r="ECU386" s="44"/>
      <c r="ECV386" s="44"/>
      <c r="ECW386" s="44"/>
      <c r="ECX386" s="44"/>
      <c r="ECY386" s="44"/>
      <c r="ECZ386" s="44"/>
      <c r="EDA386" s="44"/>
      <c r="EDB386" s="44"/>
      <c r="EDC386" s="44"/>
      <c r="EDD386" s="44"/>
      <c r="EDE386" s="44"/>
      <c r="EDF386" s="44"/>
      <c r="EDG386" s="44"/>
      <c r="EDH386" s="44"/>
      <c r="EDI386" s="44"/>
      <c r="EDJ386" s="44"/>
      <c r="EDK386" s="44"/>
      <c r="EDL386" s="44"/>
      <c r="EDM386" s="44"/>
      <c r="EDN386" s="44"/>
      <c r="EDO386" s="44"/>
      <c r="EDP386" s="44"/>
      <c r="EDQ386" s="44"/>
      <c r="EDR386" s="44"/>
      <c r="EDS386" s="44"/>
      <c r="EDT386" s="44"/>
      <c r="EDU386" s="44"/>
      <c r="EDV386" s="44"/>
      <c r="EDW386" s="44"/>
      <c r="EDX386" s="44"/>
      <c r="EDY386" s="44"/>
      <c r="EDZ386" s="44"/>
      <c r="EEA386" s="44"/>
      <c r="EEB386" s="44"/>
      <c r="EEC386" s="44"/>
      <c r="EED386" s="44"/>
      <c r="EEE386" s="44"/>
      <c r="EEF386" s="44"/>
      <c r="EEG386" s="44"/>
      <c r="EEH386" s="44"/>
      <c r="EEI386" s="44"/>
      <c r="EEJ386" s="44"/>
      <c r="EEK386" s="44"/>
      <c r="EEL386" s="44"/>
      <c r="EEM386" s="44"/>
      <c r="EEN386" s="44"/>
      <c r="EEO386" s="44"/>
      <c r="EEP386" s="44"/>
      <c r="EEQ386" s="44"/>
      <c r="EER386" s="44"/>
      <c r="EES386" s="44"/>
      <c r="EET386" s="44"/>
      <c r="EEU386" s="44"/>
      <c r="EEV386" s="44"/>
      <c r="EEW386" s="44"/>
      <c r="EEX386" s="44"/>
      <c r="EEY386" s="44"/>
      <c r="EEZ386" s="44"/>
      <c r="EFA386" s="44"/>
      <c r="EFB386" s="44"/>
      <c r="EFC386" s="44"/>
      <c r="EFD386" s="44"/>
      <c r="EFE386" s="44"/>
      <c r="EFF386" s="44"/>
      <c r="EFG386" s="44"/>
      <c r="EFH386" s="44"/>
      <c r="EFI386" s="44"/>
      <c r="EFJ386" s="44"/>
      <c r="EFK386" s="44"/>
      <c r="EFL386" s="44"/>
      <c r="EFM386" s="44"/>
      <c r="EFN386" s="44"/>
      <c r="EFO386" s="44"/>
      <c r="EFP386" s="44"/>
      <c r="EFQ386" s="44"/>
      <c r="EFR386" s="44"/>
      <c r="EFS386" s="44"/>
      <c r="EFT386" s="44"/>
      <c r="EFU386" s="44"/>
      <c r="EFV386" s="44"/>
      <c r="EFW386" s="44"/>
      <c r="EFX386" s="44"/>
      <c r="EFY386" s="44"/>
      <c r="EFZ386" s="44"/>
      <c r="EGA386" s="44"/>
      <c r="EGB386" s="44"/>
      <c r="EGC386" s="44"/>
      <c r="EGD386" s="44"/>
      <c r="EGE386" s="44"/>
      <c r="EGF386" s="44"/>
      <c r="EGG386" s="44"/>
      <c r="EGH386" s="44"/>
      <c r="EGI386" s="44"/>
      <c r="EGJ386" s="44"/>
      <c r="EGK386" s="44"/>
      <c r="EGL386" s="44"/>
      <c r="EGM386" s="44"/>
      <c r="EGN386" s="44"/>
      <c r="EGO386" s="44"/>
      <c r="EGP386" s="44"/>
      <c r="EGQ386" s="44"/>
      <c r="EGR386" s="44"/>
      <c r="EGS386" s="44"/>
      <c r="EGT386" s="44"/>
      <c r="EGU386" s="44"/>
      <c r="EGV386" s="44"/>
      <c r="EGW386" s="44"/>
      <c r="EGX386" s="44"/>
      <c r="EGY386" s="44"/>
      <c r="EGZ386" s="44"/>
      <c r="EHA386" s="44"/>
      <c r="EHB386" s="44"/>
      <c r="EHC386" s="44"/>
      <c r="EHD386" s="44"/>
      <c r="EHE386" s="44"/>
      <c r="EHF386" s="44"/>
      <c r="EHG386" s="44"/>
      <c r="EHH386" s="44"/>
      <c r="EHI386" s="44"/>
      <c r="EHJ386" s="44"/>
      <c r="EHK386" s="44"/>
      <c r="EHL386" s="44"/>
      <c r="EHM386" s="44"/>
      <c r="EHN386" s="44"/>
      <c r="EHO386" s="44"/>
      <c r="EHP386" s="44"/>
      <c r="EHQ386" s="44"/>
      <c r="EHR386" s="44"/>
      <c r="EHS386" s="44"/>
      <c r="EHT386" s="44"/>
      <c r="EHU386" s="44"/>
      <c r="EHV386" s="44"/>
      <c r="EHW386" s="44"/>
      <c r="EHX386" s="44"/>
      <c r="EHY386" s="44"/>
      <c r="EHZ386" s="44"/>
      <c r="EIA386" s="44"/>
      <c r="EIB386" s="44"/>
      <c r="EIC386" s="44"/>
      <c r="EID386" s="44"/>
      <c r="EIE386" s="44"/>
      <c r="EIF386" s="44"/>
      <c r="EIG386" s="44"/>
      <c r="EIH386" s="44"/>
      <c r="EII386" s="44"/>
      <c r="EIJ386" s="44"/>
      <c r="EIK386" s="44"/>
      <c r="EIL386" s="44"/>
      <c r="EIM386" s="44"/>
      <c r="EIN386" s="44"/>
      <c r="EIO386" s="44"/>
      <c r="EIP386" s="44"/>
      <c r="EIQ386" s="44"/>
      <c r="EIR386" s="44"/>
      <c r="EIS386" s="44"/>
      <c r="EIT386" s="44"/>
      <c r="EIU386" s="44"/>
      <c r="EIV386" s="44"/>
      <c r="EIW386" s="44"/>
      <c r="EIX386" s="44"/>
      <c r="EIY386" s="44"/>
      <c r="EIZ386" s="44"/>
      <c r="EJA386" s="44"/>
      <c r="EJB386" s="44"/>
      <c r="EJC386" s="44"/>
      <c r="EJD386" s="44"/>
      <c r="EJE386" s="44"/>
      <c r="EJF386" s="44"/>
      <c r="EJG386" s="44"/>
      <c r="EJH386" s="44"/>
      <c r="EJI386" s="44"/>
      <c r="EJJ386" s="44"/>
      <c r="EJK386" s="44"/>
      <c r="EJL386" s="44"/>
      <c r="EJM386" s="44"/>
      <c r="EJN386" s="44"/>
      <c r="EJO386" s="44"/>
      <c r="EJP386" s="44"/>
      <c r="EJQ386" s="44"/>
      <c r="EJR386" s="44"/>
      <c r="EJS386" s="44"/>
      <c r="EJT386" s="44"/>
      <c r="EJU386" s="44"/>
      <c r="EJV386" s="44"/>
      <c r="EJW386" s="44"/>
      <c r="EJX386" s="44"/>
      <c r="EJY386" s="44"/>
      <c r="EJZ386" s="44"/>
      <c r="EKA386" s="44"/>
      <c r="EKB386" s="44"/>
      <c r="EKC386" s="44"/>
      <c r="EKD386" s="44"/>
      <c r="EKE386" s="44"/>
      <c r="EKF386" s="44"/>
      <c r="EKG386" s="44"/>
      <c r="EKH386" s="44"/>
      <c r="EKI386" s="44"/>
      <c r="EKJ386" s="44"/>
      <c r="EKK386" s="44"/>
      <c r="EKL386" s="44"/>
      <c r="EKM386" s="44"/>
      <c r="EKN386" s="44"/>
      <c r="EKO386" s="44"/>
      <c r="EKP386" s="44"/>
      <c r="EKQ386" s="44"/>
      <c r="EKR386" s="44"/>
      <c r="EKS386" s="44"/>
      <c r="EKT386" s="44"/>
      <c r="EKU386" s="44"/>
      <c r="EKV386" s="44"/>
      <c r="EKW386" s="44"/>
      <c r="EKX386" s="44"/>
      <c r="EKY386" s="44"/>
      <c r="EKZ386" s="44"/>
      <c r="ELA386" s="44"/>
      <c r="ELB386" s="44"/>
      <c r="ELC386" s="44"/>
      <c r="ELD386" s="44"/>
      <c r="ELE386" s="44"/>
      <c r="ELF386" s="44"/>
      <c r="ELG386" s="44"/>
      <c r="ELH386" s="44"/>
      <c r="ELI386" s="44"/>
      <c r="ELJ386" s="44"/>
      <c r="ELK386" s="44"/>
      <c r="ELL386" s="44"/>
      <c r="ELM386" s="44"/>
      <c r="ELN386" s="44"/>
      <c r="ELO386" s="44"/>
      <c r="ELP386" s="44"/>
      <c r="ELQ386" s="44"/>
      <c r="ELR386" s="44"/>
      <c r="ELS386" s="44"/>
      <c r="ELT386" s="44"/>
      <c r="ELU386" s="44"/>
      <c r="ELV386" s="44"/>
      <c r="ELW386" s="44"/>
      <c r="ELX386" s="44"/>
      <c r="ELY386" s="44"/>
      <c r="ELZ386" s="44"/>
      <c r="EMA386" s="44"/>
      <c r="EMB386" s="44"/>
      <c r="EMC386" s="44"/>
      <c r="EMD386" s="44"/>
      <c r="EME386" s="44"/>
      <c r="EMF386" s="44"/>
      <c r="EMG386" s="44"/>
      <c r="EMH386" s="44"/>
      <c r="EMI386" s="44"/>
      <c r="EMJ386" s="44"/>
      <c r="EMK386" s="44"/>
      <c r="EML386" s="44"/>
      <c r="EMM386" s="44"/>
      <c r="EMN386" s="44"/>
      <c r="EMO386" s="44"/>
      <c r="EMP386" s="44"/>
      <c r="EMQ386" s="44"/>
      <c r="EMR386" s="44"/>
      <c r="EMS386" s="44"/>
      <c r="EMT386" s="44"/>
      <c r="EMU386" s="44"/>
      <c r="EMV386" s="44"/>
      <c r="EMW386" s="44"/>
      <c r="EMX386" s="44"/>
      <c r="EMY386" s="44"/>
      <c r="EMZ386" s="44"/>
      <c r="ENA386" s="44"/>
      <c r="ENB386" s="44"/>
      <c r="ENC386" s="44"/>
      <c r="END386" s="44"/>
      <c r="ENE386" s="44"/>
      <c r="ENF386" s="44"/>
      <c r="ENG386" s="44"/>
      <c r="ENH386" s="44"/>
      <c r="ENI386" s="44"/>
      <c r="ENJ386" s="44"/>
      <c r="ENK386" s="44"/>
      <c r="ENL386" s="44"/>
      <c r="ENM386" s="44"/>
      <c r="ENN386" s="44"/>
      <c r="ENO386" s="44"/>
      <c r="ENP386" s="44"/>
      <c r="ENQ386" s="44"/>
      <c r="ENR386" s="44"/>
      <c r="ENS386" s="44"/>
      <c r="ENT386" s="44"/>
      <c r="ENU386" s="44"/>
      <c r="ENV386" s="44"/>
      <c r="ENW386" s="44"/>
      <c r="ENX386" s="44"/>
      <c r="ENY386" s="44"/>
      <c r="ENZ386" s="44"/>
      <c r="EOA386" s="44"/>
      <c r="EOB386" s="44"/>
      <c r="EOC386" s="44"/>
      <c r="EOD386" s="44"/>
      <c r="EOE386" s="44"/>
      <c r="EOF386" s="44"/>
      <c r="EOG386" s="44"/>
      <c r="EOH386" s="44"/>
      <c r="EOI386" s="44"/>
      <c r="EOJ386" s="44"/>
      <c r="EOK386" s="44"/>
      <c r="EOL386" s="44"/>
      <c r="EOM386" s="44"/>
      <c r="EON386" s="44"/>
      <c r="EOO386" s="44"/>
      <c r="EOP386" s="44"/>
      <c r="EOQ386" s="44"/>
      <c r="EOR386" s="44"/>
      <c r="EOS386" s="44"/>
      <c r="EOT386" s="44"/>
      <c r="EOU386" s="44"/>
      <c r="EOV386" s="44"/>
      <c r="EOW386" s="44"/>
      <c r="EOX386" s="44"/>
      <c r="EOY386" s="44"/>
      <c r="EOZ386" s="44"/>
      <c r="EPA386" s="44"/>
      <c r="EPB386" s="44"/>
      <c r="EPC386" s="44"/>
      <c r="EPD386" s="44"/>
      <c r="EPE386" s="44"/>
      <c r="EPF386" s="44"/>
      <c r="EPG386" s="44"/>
      <c r="EPH386" s="44"/>
      <c r="EPI386" s="44"/>
      <c r="EPJ386" s="44"/>
      <c r="EPK386" s="44"/>
      <c r="EPL386" s="44"/>
      <c r="EPM386" s="44"/>
      <c r="EPN386" s="44"/>
      <c r="EPO386" s="44"/>
      <c r="EPP386" s="44"/>
      <c r="EPQ386" s="44"/>
      <c r="EPR386" s="44"/>
      <c r="EPS386" s="44"/>
      <c r="EPT386" s="44"/>
      <c r="EPU386" s="44"/>
      <c r="EPV386" s="44"/>
      <c r="EPW386" s="44"/>
      <c r="EPX386" s="44"/>
      <c r="EPY386" s="44"/>
      <c r="EPZ386" s="44"/>
      <c r="EQA386" s="44"/>
      <c r="EQB386" s="44"/>
      <c r="EQC386" s="44"/>
      <c r="EQD386" s="44"/>
      <c r="EQE386" s="44"/>
      <c r="EQF386" s="44"/>
      <c r="EQG386" s="44"/>
      <c r="EQH386" s="44"/>
      <c r="EQI386" s="44"/>
      <c r="EQJ386" s="44"/>
      <c r="EQK386" s="44"/>
      <c r="EQL386" s="44"/>
      <c r="EQM386" s="44"/>
      <c r="EQN386" s="44"/>
      <c r="EQO386" s="44"/>
      <c r="EQP386" s="44"/>
      <c r="EQQ386" s="44"/>
      <c r="EQR386" s="44"/>
      <c r="EQS386" s="44"/>
      <c r="EQT386" s="44"/>
      <c r="EQU386" s="44"/>
      <c r="EQV386" s="44"/>
      <c r="EQW386" s="44"/>
      <c r="EQX386" s="44"/>
      <c r="EQY386" s="44"/>
      <c r="EQZ386" s="44"/>
      <c r="ERA386" s="44"/>
      <c r="ERB386" s="44"/>
      <c r="ERC386" s="44"/>
      <c r="ERD386" s="44"/>
      <c r="ERE386" s="44"/>
      <c r="ERF386" s="44"/>
      <c r="ERG386" s="44"/>
      <c r="ERH386" s="44"/>
      <c r="ERI386" s="44"/>
      <c r="ERJ386" s="44"/>
      <c r="ERK386" s="44"/>
      <c r="ERL386" s="44"/>
      <c r="ERM386" s="44"/>
      <c r="ERN386" s="44"/>
      <c r="ERO386" s="44"/>
      <c r="ERP386" s="44"/>
      <c r="ERQ386" s="44"/>
      <c r="ERR386" s="44"/>
      <c r="ERS386" s="44"/>
      <c r="ERT386" s="44"/>
      <c r="ERU386" s="44"/>
      <c r="ERV386" s="44"/>
      <c r="ERW386" s="44"/>
      <c r="ERX386" s="44"/>
      <c r="ERY386" s="44"/>
      <c r="ERZ386" s="44"/>
      <c r="ESA386" s="44"/>
      <c r="ESB386" s="44"/>
      <c r="ESC386" s="44"/>
      <c r="ESD386" s="44"/>
      <c r="ESE386" s="44"/>
      <c r="ESF386" s="44"/>
      <c r="ESG386" s="44"/>
      <c r="ESH386" s="44"/>
      <c r="ESI386" s="44"/>
      <c r="ESJ386" s="44"/>
      <c r="ESK386" s="44"/>
      <c r="ESL386" s="44"/>
      <c r="ESM386" s="44"/>
      <c r="ESN386" s="44"/>
      <c r="ESO386" s="44"/>
      <c r="ESP386" s="44"/>
      <c r="ESQ386" s="44"/>
      <c r="ESR386" s="44"/>
      <c r="ESS386" s="44"/>
      <c r="EST386" s="44"/>
      <c r="ESU386" s="44"/>
      <c r="ESV386" s="44"/>
      <c r="ESW386" s="44"/>
      <c r="ESX386" s="44"/>
      <c r="ESY386" s="44"/>
      <c r="ESZ386" s="44"/>
      <c r="ETA386" s="44"/>
      <c r="ETB386" s="44"/>
      <c r="ETC386" s="44"/>
      <c r="ETD386" s="44"/>
      <c r="ETE386" s="44"/>
      <c r="ETF386" s="44"/>
      <c r="ETG386" s="44"/>
      <c r="ETH386" s="44"/>
      <c r="ETI386" s="44"/>
      <c r="ETJ386" s="44"/>
      <c r="ETK386" s="44"/>
      <c r="ETL386" s="44"/>
      <c r="ETM386" s="44"/>
      <c r="ETN386" s="44"/>
      <c r="ETO386" s="44"/>
      <c r="ETP386" s="44"/>
      <c r="ETQ386" s="44"/>
      <c r="ETR386" s="44"/>
      <c r="ETS386" s="44"/>
      <c r="ETT386" s="44"/>
      <c r="ETU386" s="44"/>
      <c r="ETV386" s="44"/>
      <c r="ETW386" s="44"/>
      <c r="ETX386" s="44"/>
      <c r="ETY386" s="44"/>
      <c r="ETZ386" s="44"/>
      <c r="EUA386" s="44"/>
      <c r="EUB386" s="44"/>
      <c r="EUC386" s="44"/>
      <c r="EUD386" s="44"/>
      <c r="EUE386" s="44"/>
      <c r="EUF386" s="44"/>
      <c r="EUG386" s="44"/>
      <c r="EUH386" s="44"/>
      <c r="EUI386" s="44"/>
      <c r="EUJ386" s="44"/>
      <c r="EUK386" s="44"/>
      <c r="EUL386" s="44"/>
      <c r="EUM386" s="44"/>
      <c r="EUN386" s="44"/>
      <c r="EUO386" s="44"/>
      <c r="EUP386" s="44"/>
      <c r="EUQ386" s="44"/>
      <c r="EUR386" s="44"/>
      <c r="EUS386" s="44"/>
      <c r="EUT386" s="44"/>
      <c r="EUU386" s="44"/>
      <c r="EUV386" s="44"/>
      <c r="EUW386" s="44"/>
      <c r="EUX386" s="44"/>
      <c r="EUY386" s="44"/>
      <c r="EUZ386" s="44"/>
      <c r="EVA386" s="44"/>
      <c r="EVB386" s="44"/>
      <c r="EVC386" s="44"/>
      <c r="EVD386" s="44"/>
      <c r="EVE386" s="44"/>
      <c r="EVF386" s="44"/>
      <c r="EVG386" s="44"/>
      <c r="EVH386" s="44"/>
      <c r="EVI386" s="44"/>
      <c r="EVJ386" s="44"/>
      <c r="EVK386" s="44"/>
      <c r="EVL386" s="44"/>
      <c r="EVM386" s="44"/>
      <c r="EVN386" s="44"/>
      <c r="EVO386" s="44"/>
      <c r="EVP386" s="44"/>
      <c r="EVQ386" s="44"/>
      <c r="EVR386" s="44"/>
      <c r="EVS386" s="44"/>
      <c r="EVT386" s="44"/>
      <c r="EVU386" s="44"/>
      <c r="EVV386" s="44"/>
      <c r="EVW386" s="44"/>
      <c r="EVX386" s="44"/>
      <c r="EVY386" s="44"/>
      <c r="EVZ386" s="44"/>
      <c r="EWA386" s="44"/>
      <c r="EWB386" s="44"/>
      <c r="EWC386" s="44"/>
      <c r="EWD386" s="44"/>
      <c r="EWE386" s="44"/>
      <c r="EWF386" s="44"/>
      <c r="EWG386" s="44"/>
      <c r="EWH386" s="44"/>
      <c r="EWI386" s="44"/>
      <c r="EWJ386" s="44"/>
      <c r="EWK386" s="44"/>
      <c r="EWL386" s="44"/>
      <c r="EWM386" s="44"/>
      <c r="EWN386" s="44"/>
      <c r="EWO386" s="44"/>
      <c r="EWP386" s="44"/>
      <c r="EWQ386" s="44"/>
      <c r="EWR386" s="44"/>
      <c r="EWS386" s="44"/>
      <c r="EWT386" s="44"/>
      <c r="EWU386" s="44"/>
      <c r="EWV386" s="44"/>
      <c r="EWW386" s="44"/>
      <c r="EWX386" s="44"/>
      <c r="EWY386" s="44"/>
      <c r="EWZ386" s="44"/>
      <c r="EXA386" s="44"/>
      <c r="EXB386" s="44"/>
      <c r="EXC386" s="44"/>
      <c r="EXD386" s="44"/>
      <c r="EXE386" s="44"/>
      <c r="EXF386" s="44"/>
      <c r="EXG386" s="44"/>
      <c r="EXH386" s="44"/>
      <c r="EXI386" s="44"/>
      <c r="EXJ386" s="44"/>
      <c r="EXK386" s="44"/>
      <c r="EXL386" s="44"/>
      <c r="EXM386" s="44"/>
      <c r="EXN386" s="44"/>
      <c r="EXO386" s="44"/>
      <c r="EXP386" s="44"/>
      <c r="EXQ386" s="44"/>
      <c r="EXR386" s="44"/>
      <c r="EXS386" s="44"/>
      <c r="EXT386" s="44"/>
      <c r="EXU386" s="44"/>
      <c r="EXV386" s="44"/>
      <c r="EXW386" s="44"/>
      <c r="EXX386" s="44"/>
      <c r="EXY386" s="44"/>
      <c r="EXZ386" s="44"/>
      <c r="EYA386" s="44"/>
      <c r="EYB386" s="44"/>
      <c r="EYC386" s="44"/>
      <c r="EYD386" s="44"/>
      <c r="EYE386" s="44"/>
      <c r="EYF386" s="44"/>
      <c r="EYG386" s="44"/>
      <c r="EYH386" s="44"/>
      <c r="EYI386" s="44"/>
      <c r="EYJ386" s="44"/>
      <c r="EYK386" s="44"/>
      <c r="EYL386" s="44"/>
      <c r="EYM386" s="44"/>
      <c r="EYN386" s="44"/>
      <c r="EYO386" s="44"/>
      <c r="EYP386" s="44"/>
      <c r="EYQ386" s="44"/>
      <c r="EYR386" s="44"/>
      <c r="EYS386" s="44"/>
      <c r="EYT386" s="44"/>
      <c r="EYU386" s="44"/>
      <c r="EYV386" s="44"/>
      <c r="EYW386" s="44"/>
      <c r="EYX386" s="44"/>
      <c r="EYY386" s="44"/>
      <c r="EYZ386" s="44"/>
      <c r="EZA386" s="44"/>
      <c r="EZB386" s="44"/>
      <c r="EZC386" s="44"/>
      <c r="EZD386" s="44"/>
      <c r="EZE386" s="44"/>
      <c r="EZF386" s="44"/>
      <c r="EZG386" s="44"/>
      <c r="EZH386" s="44"/>
      <c r="EZI386" s="44"/>
      <c r="EZJ386" s="44"/>
      <c r="EZK386" s="44"/>
      <c r="EZL386" s="44"/>
      <c r="EZM386" s="44"/>
      <c r="EZN386" s="44"/>
      <c r="EZO386" s="44"/>
      <c r="EZP386" s="44"/>
      <c r="EZQ386" s="44"/>
      <c r="EZR386" s="44"/>
      <c r="EZS386" s="44"/>
      <c r="EZT386" s="44"/>
      <c r="EZU386" s="44"/>
      <c r="EZV386" s="44"/>
      <c r="EZW386" s="44"/>
      <c r="EZX386" s="44"/>
      <c r="EZY386" s="44"/>
      <c r="EZZ386" s="44"/>
      <c r="FAA386" s="44"/>
      <c r="FAB386" s="44"/>
      <c r="FAC386" s="44"/>
      <c r="FAD386" s="44"/>
      <c r="FAE386" s="44"/>
      <c r="FAF386" s="44"/>
      <c r="FAG386" s="44"/>
      <c r="FAH386" s="44"/>
      <c r="FAI386" s="44"/>
      <c r="FAJ386" s="44"/>
      <c r="FAK386" s="44"/>
      <c r="FAL386" s="44"/>
      <c r="FAM386" s="44"/>
      <c r="FAN386" s="44"/>
      <c r="FAO386" s="44"/>
      <c r="FAP386" s="44"/>
      <c r="FAQ386" s="44"/>
      <c r="FAR386" s="44"/>
      <c r="FAS386" s="44"/>
      <c r="FAT386" s="44"/>
      <c r="FAU386" s="44"/>
      <c r="FAV386" s="44"/>
      <c r="FAW386" s="44"/>
      <c r="FAX386" s="44"/>
      <c r="FAY386" s="44"/>
      <c r="FAZ386" s="44"/>
      <c r="FBA386" s="44"/>
      <c r="FBB386" s="44"/>
      <c r="FBC386" s="44"/>
      <c r="FBD386" s="44"/>
      <c r="FBE386" s="44"/>
      <c r="FBF386" s="44"/>
      <c r="FBG386" s="44"/>
      <c r="FBH386" s="44"/>
      <c r="FBI386" s="44"/>
      <c r="FBJ386" s="44"/>
      <c r="FBK386" s="44"/>
      <c r="FBL386" s="44"/>
      <c r="FBM386" s="44"/>
      <c r="FBN386" s="44"/>
      <c r="FBO386" s="44"/>
      <c r="FBP386" s="44"/>
      <c r="FBQ386" s="44"/>
      <c r="FBR386" s="44"/>
      <c r="FBS386" s="44"/>
      <c r="FBT386" s="44"/>
      <c r="FBU386" s="44"/>
      <c r="FBV386" s="44"/>
      <c r="FBW386" s="44"/>
      <c r="FBX386" s="44"/>
      <c r="FBY386" s="44"/>
      <c r="FBZ386" s="44"/>
      <c r="FCA386" s="44"/>
      <c r="FCB386" s="44"/>
      <c r="FCC386" s="44"/>
      <c r="FCD386" s="44"/>
      <c r="FCE386" s="44"/>
      <c r="FCF386" s="44"/>
      <c r="FCG386" s="44"/>
      <c r="FCH386" s="44"/>
      <c r="FCI386" s="44"/>
      <c r="FCJ386" s="44"/>
      <c r="FCK386" s="44"/>
      <c r="FCL386" s="44"/>
      <c r="FCM386" s="44"/>
      <c r="FCN386" s="44"/>
      <c r="FCO386" s="44"/>
      <c r="FCP386" s="44"/>
      <c r="FCQ386" s="44"/>
      <c r="FCR386" s="44"/>
      <c r="FCS386" s="44"/>
      <c r="FCT386" s="44"/>
      <c r="FCU386" s="44"/>
      <c r="FCV386" s="44"/>
      <c r="FCW386" s="44"/>
      <c r="FCX386" s="44"/>
      <c r="FCY386" s="44"/>
      <c r="FCZ386" s="44"/>
      <c r="FDA386" s="44"/>
      <c r="FDB386" s="44"/>
      <c r="FDC386" s="44"/>
      <c r="FDD386" s="44"/>
      <c r="FDE386" s="44"/>
      <c r="FDF386" s="44"/>
      <c r="FDG386" s="44"/>
      <c r="FDH386" s="44"/>
      <c r="FDI386" s="44"/>
      <c r="FDJ386" s="44"/>
      <c r="FDK386" s="44"/>
      <c r="FDL386" s="44"/>
      <c r="FDM386" s="44"/>
      <c r="FDN386" s="44"/>
      <c r="FDO386" s="44"/>
      <c r="FDP386" s="44"/>
      <c r="FDQ386" s="44"/>
      <c r="FDR386" s="44"/>
      <c r="FDS386" s="44"/>
      <c r="FDT386" s="44"/>
      <c r="FDU386" s="44"/>
      <c r="FDV386" s="44"/>
      <c r="FDW386" s="44"/>
      <c r="FDX386" s="44"/>
      <c r="FDY386" s="44"/>
      <c r="FDZ386" s="44"/>
      <c r="FEA386" s="44"/>
      <c r="FEB386" s="44"/>
      <c r="FEC386" s="44"/>
      <c r="FED386" s="44"/>
      <c r="FEE386" s="44"/>
      <c r="FEF386" s="44"/>
      <c r="FEG386" s="44"/>
      <c r="FEH386" s="44"/>
      <c r="FEI386" s="44"/>
      <c r="FEJ386" s="44"/>
      <c r="FEK386" s="44"/>
      <c r="FEL386" s="44"/>
      <c r="FEM386" s="44"/>
      <c r="FEN386" s="44"/>
      <c r="FEO386" s="44"/>
      <c r="FEP386" s="44"/>
      <c r="FEQ386" s="44"/>
      <c r="FER386" s="44"/>
      <c r="FES386" s="44"/>
      <c r="FET386" s="44"/>
      <c r="FEU386" s="44"/>
      <c r="FEV386" s="44"/>
      <c r="FEW386" s="44"/>
      <c r="FEX386" s="44"/>
      <c r="FEY386" s="44"/>
      <c r="FEZ386" s="44"/>
      <c r="FFA386" s="44"/>
      <c r="FFB386" s="44"/>
      <c r="FFC386" s="44"/>
      <c r="FFD386" s="44"/>
      <c r="FFE386" s="44"/>
      <c r="FFF386" s="44"/>
      <c r="FFG386" s="44"/>
      <c r="FFH386" s="44"/>
      <c r="FFI386" s="44"/>
      <c r="FFJ386" s="44"/>
      <c r="FFK386" s="44"/>
      <c r="FFL386" s="44"/>
      <c r="FFM386" s="44"/>
      <c r="FFN386" s="44"/>
      <c r="FFO386" s="44"/>
      <c r="FFP386" s="44"/>
      <c r="FFQ386" s="44"/>
      <c r="FFR386" s="44"/>
      <c r="FFS386" s="44"/>
      <c r="FFT386" s="44"/>
      <c r="FFU386" s="44"/>
      <c r="FFV386" s="44"/>
      <c r="FFW386" s="44"/>
      <c r="FFX386" s="44"/>
      <c r="FFY386" s="44"/>
      <c r="FFZ386" s="44"/>
      <c r="FGA386" s="44"/>
      <c r="FGB386" s="44"/>
      <c r="FGC386" s="44"/>
      <c r="FGD386" s="44"/>
      <c r="FGE386" s="44"/>
      <c r="FGF386" s="44"/>
      <c r="FGG386" s="44"/>
      <c r="FGH386" s="44"/>
      <c r="FGI386" s="44"/>
      <c r="FGJ386" s="44"/>
      <c r="FGK386" s="44"/>
      <c r="FGL386" s="44"/>
      <c r="FGM386" s="44"/>
      <c r="FGN386" s="44"/>
      <c r="FGO386" s="44"/>
      <c r="FGP386" s="44"/>
      <c r="FGQ386" s="44"/>
      <c r="FGR386" s="44"/>
      <c r="FGS386" s="44"/>
      <c r="FGT386" s="44"/>
      <c r="FGU386" s="44"/>
      <c r="FGV386" s="44"/>
      <c r="FGW386" s="44"/>
      <c r="FGX386" s="44"/>
      <c r="FGY386" s="44"/>
      <c r="FGZ386" s="44"/>
      <c r="FHA386" s="44"/>
      <c r="FHB386" s="44"/>
      <c r="FHC386" s="44"/>
      <c r="FHD386" s="44"/>
      <c r="FHE386" s="44"/>
      <c r="FHF386" s="44"/>
      <c r="FHG386" s="44"/>
      <c r="FHH386" s="44"/>
      <c r="FHI386" s="44"/>
      <c r="FHJ386" s="44"/>
      <c r="FHK386" s="44"/>
      <c r="FHL386" s="44"/>
      <c r="FHM386" s="44"/>
      <c r="FHN386" s="44"/>
      <c r="FHO386" s="44"/>
      <c r="FHP386" s="44"/>
      <c r="FHQ386" s="44"/>
      <c r="FHR386" s="44"/>
      <c r="FHS386" s="44"/>
      <c r="FHT386" s="44"/>
      <c r="FHU386" s="44"/>
      <c r="FHV386" s="44"/>
      <c r="FHW386" s="44"/>
      <c r="FHX386" s="44"/>
      <c r="FHY386" s="44"/>
      <c r="FHZ386" s="44"/>
      <c r="FIA386" s="44"/>
      <c r="FIB386" s="44"/>
      <c r="FIC386" s="44"/>
      <c r="FID386" s="44"/>
      <c r="FIE386" s="44"/>
      <c r="FIF386" s="44"/>
      <c r="FIG386" s="44"/>
      <c r="FIH386" s="44"/>
      <c r="FII386" s="44"/>
      <c r="FIJ386" s="44"/>
      <c r="FIK386" s="44"/>
      <c r="FIL386" s="44"/>
      <c r="FIM386" s="44"/>
      <c r="FIN386" s="44"/>
      <c r="FIO386" s="44"/>
      <c r="FIP386" s="44"/>
      <c r="FIQ386" s="44"/>
      <c r="FIR386" s="44"/>
      <c r="FIS386" s="44"/>
      <c r="FIT386" s="44"/>
      <c r="FIU386" s="44"/>
      <c r="FIV386" s="44"/>
      <c r="FIW386" s="44"/>
      <c r="FIX386" s="44"/>
      <c r="FIY386" s="44"/>
      <c r="FIZ386" s="44"/>
      <c r="FJA386" s="44"/>
      <c r="FJB386" s="44"/>
      <c r="FJC386" s="44"/>
      <c r="FJD386" s="44"/>
      <c r="FJE386" s="44"/>
      <c r="FJF386" s="44"/>
      <c r="FJG386" s="44"/>
      <c r="FJH386" s="44"/>
      <c r="FJI386" s="44"/>
      <c r="FJJ386" s="44"/>
      <c r="FJK386" s="44"/>
      <c r="FJL386" s="44"/>
      <c r="FJM386" s="44"/>
      <c r="FJN386" s="44"/>
      <c r="FJO386" s="44"/>
      <c r="FJP386" s="44"/>
      <c r="FJQ386" s="44"/>
      <c r="FJR386" s="44"/>
      <c r="FJS386" s="44"/>
      <c r="FJT386" s="44"/>
      <c r="FJU386" s="44"/>
      <c r="FJV386" s="44"/>
      <c r="FJW386" s="44"/>
      <c r="FJX386" s="44"/>
      <c r="FJY386" s="44"/>
      <c r="FJZ386" s="44"/>
      <c r="FKA386" s="44"/>
      <c r="FKB386" s="44"/>
      <c r="FKC386" s="44"/>
      <c r="FKD386" s="44"/>
      <c r="FKE386" s="44"/>
      <c r="FKF386" s="44"/>
      <c r="FKG386" s="44"/>
      <c r="FKH386" s="44"/>
      <c r="FKI386" s="44"/>
      <c r="FKJ386" s="44"/>
      <c r="FKK386" s="44"/>
      <c r="FKL386" s="44"/>
      <c r="FKM386" s="44"/>
      <c r="FKN386" s="44"/>
      <c r="FKO386" s="44"/>
      <c r="FKP386" s="44"/>
      <c r="FKQ386" s="44"/>
      <c r="FKR386" s="44"/>
      <c r="FKS386" s="44"/>
      <c r="FKT386" s="44"/>
      <c r="FKU386" s="44"/>
      <c r="FKV386" s="44"/>
      <c r="FKW386" s="44"/>
      <c r="FKX386" s="44"/>
      <c r="FKY386" s="44"/>
      <c r="FKZ386" s="44"/>
      <c r="FLA386" s="44"/>
      <c r="FLB386" s="44"/>
      <c r="FLC386" s="44"/>
      <c r="FLD386" s="44"/>
      <c r="FLE386" s="44"/>
      <c r="FLF386" s="44"/>
      <c r="FLG386" s="44"/>
      <c r="FLH386" s="44"/>
      <c r="FLI386" s="44"/>
      <c r="FLJ386" s="44"/>
      <c r="FLK386" s="44"/>
      <c r="FLL386" s="44"/>
      <c r="FLM386" s="44"/>
      <c r="FLN386" s="44"/>
      <c r="FLO386" s="44"/>
      <c r="FLP386" s="44"/>
      <c r="FLQ386" s="44"/>
      <c r="FLR386" s="44"/>
      <c r="FLS386" s="44"/>
      <c r="FLT386" s="44"/>
      <c r="FLU386" s="44"/>
      <c r="FLV386" s="44"/>
      <c r="FLW386" s="44"/>
      <c r="FLX386" s="44"/>
      <c r="FLY386" s="44"/>
      <c r="FLZ386" s="44"/>
      <c r="FMA386" s="44"/>
      <c r="FMB386" s="44"/>
      <c r="FMC386" s="44"/>
      <c r="FMD386" s="44"/>
      <c r="FME386" s="44"/>
      <c r="FMF386" s="44"/>
      <c r="FMG386" s="44"/>
      <c r="FMH386" s="44"/>
      <c r="FMI386" s="44"/>
      <c r="FMJ386" s="44"/>
      <c r="FMK386" s="44"/>
      <c r="FML386" s="44"/>
      <c r="FMM386" s="44"/>
      <c r="FMN386" s="44"/>
      <c r="FMO386" s="44"/>
      <c r="FMP386" s="44"/>
      <c r="FMQ386" s="44"/>
      <c r="FMR386" s="44"/>
      <c r="FMS386" s="44"/>
      <c r="FMT386" s="44"/>
      <c r="FMU386" s="44"/>
      <c r="FMV386" s="44"/>
      <c r="FMW386" s="44"/>
      <c r="FMX386" s="44"/>
      <c r="FMY386" s="44"/>
      <c r="FMZ386" s="44"/>
      <c r="FNA386" s="44"/>
      <c r="FNB386" s="44"/>
      <c r="FNC386" s="44"/>
      <c r="FND386" s="44"/>
      <c r="FNE386" s="44"/>
      <c r="FNF386" s="44"/>
      <c r="FNG386" s="44"/>
      <c r="FNH386" s="44"/>
      <c r="FNI386" s="44"/>
      <c r="FNJ386" s="44"/>
      <c r="FNK386" s="44"/>
      <c r="FNL386" s="44"/>
      <c r="FNM386" s="44"/>
      <c r="FNN386" s="44"/>
      <c r="FNO386" s="44"/>
      <c r="FNP386" s="44"/>
      <c r="FNQ386" s="44"/>
      <c r="FNR386" s="44"/>
      <c r="FNS386" s="44"/>
      <c r="FNT386" s="44"/>
      <c r="FNU386" s="44"/>
      <c r="FNV386" s="44"/>
      <c r="FNW386" s="44"/>
      <c r="FNX386" s="44"/>
      <c r="FNY386" s="44"/>
      <c r="FNZ386" s="44"/>
      <c r="FOA386" s="44"/>
      <c r="FOB386" s="44"/>
      <c r="FOC386" s="44"/>
      <c r="FOD386" s="44"/>
      <c r="FOE386" s="44"/>
      <c r="FOF386" s="44"/>
      <c r="FOG386" s="44"/>
      <c r="FOH386" s="44"/>
      <c r="FOI386" s="44"/>
      <c r="FOJ386" s="44"/>
      <c r="FOK386" s="44"/>
      <c r="FOL386" s="44"/>
      <c r="FOM386" s="44"/>
      <c r="FON386" s="44"/>
      <c r="FOO386" s="44"/>
      <c r="FOP386" s="44"/>
      <c r="FOQ386" s="44"/>
      <c r="FOR386" s="44"/>
      <c r="FOS386" s="44"/>
      <c r="FOT386" s="44"/>
      <c r="FOU386" s="44"/>
      <c r="FOV386" s="44"/>
      <c r="FOW386" s="44"/>
      <c r="FOX386" s="44"/>
      <c r="FOY386" s="44"/>
      <c r="FOZ386" s="44"/>
      <c r="FPA386" s="44"/>
      <c r="FPB386" s="44"/>
      <c r="FPC386" s="44"/>
      <c r="FPD386" s="44"/>
      <c r="FPE386" s="44"/>
      <c r="FPF386" s="44"/>
      <c r="FPG386" s="44"/>
      <c r="FPH386" s="44"/>
      <c r="FPI386" s="44"/>
      <c r="FPJ386" s="44"/>
      <c r="FPK386" s="44"/>
      <c r="FPL386" s="44"/>
      <c r="FPM386" s="44"/>
      <c r="FPN386" s="44"/>
      <c r="FPO386" s="44"/>
      <c r="FPP386" s="44"/>
      <c r="FPQ386" s="44"/>
      <c r="FPR386" s="44"/>
      <c r="FPS386" s="44"/>
      <c r="FPT386" s="44"/>
      <c r="FPU386" s="44"/>
      <c r="FPV386" s="44"/>
      <c r="FPW386" s="44"/>
      <c r="FPX386" s="44"/>
      <c r="FPY386" s="44"/>
      <c r="FPZ386" s="44"/>
      <c r="FQA386" s="44"/>
      <c r="FQB386" s="44"/>
      <c r="FQC386" s="44"/>
      <c r="FQD386" s="44"/>
      <c r="FQE386" s="44"/>
      <c r="FQF386" s="44"/>
      <c r="FQG386" s="44"/>
      <c r="FQH386" s="44"/>
      <c r="FQI386" s="44"/>
      <c r="FQJ386" s="44"/>
      <c r="FQK386" s="44"/>
      <c r="FQL386" s="44"/>
      <c r="FQM386" s="44"/>
      <c r="FQN386" s="44"/>
      <c r="FQO386" s="44"/>
      <c r="FQP386" s="44"/>
      <c r="FQQ386" s="44"/>
      <c r="FQR386" s="44"/>
      <c r="FQS386" s="44"/>
      <c r="FQT386" s="44"/>
      <c r="FQU386" s="44"/>
      <c r="FQV386" s="44"/>
      <c r="FQW386" s="44"/>
      <c r="FQX386" s="44"/>
      <c r="FQY386" s="44"/>
      <c r="FQZ386" s="44"/>
      <c r="FRA386" s="44"/>
      <c r="FRB386" s="44"/>
      <c r="FRC386" s="44"/>
      <c r="FRD386" s="44"/>
      <c r="FRE386" s="44"/>
      <c r="FRF386" s="44"/>
      <c r="FRG386" s="44"/>
      <c r="FRH386" s="44"/>
      <c r="FRI386" s="44"/>
      <c r="FRJ386" s="44"/>
      <c r="FRK386" s="44"/>
      <c r="FRL386" s="44"/>
      <c r="FRM386" s="44"/>
      <c r="FRN386" s="44"/>
      <c r="FRO386" s="44"/>
      <c r="FRP386" s="44"/>
      <c r="FRQ386" s="44"/>
      <c r="FRR386" s="44"/>
      <c r="FRS386" s="44"/>
      <c r="FRT386" s="44"/>
      <c r="FRU386" s="44"/>
      <c r="FRV386" s="44"/>
      <c r="FRW386" s="44"/>
      <c r="FRX386" s="44"/>
      <c r="FRY386" s="44"/>
      <c r="FRZ386" s="44"/>
      <c r="FSA386" s="44"/>
      <c r="FSB386" s="44"/>
      <c r="FSC386" s="44"/>
      <c r="FSD386" s="44"/>
      <c r="FSE386" s="44"/>
      <c r="FSF386" s="44"/>
      <c r="FSG386" s="44"/>
      <c r="FSH386" s="44"/>
      <c r="FSI386" s="44"/>
      <c r="FSJ386" s="44"/>
      <c r="FSK386" s="44"/>
      <c r="FSL386" s="44"/>
      <c r="FSM386" s="44"/>
      <c r="FSN386" s="44"/>
      <c r="FSO386" s="44"/>
      <c r="FSP386" s="44"/>
      <c r="FSQ386" s="44"/>
      <c r="FSR386" s="44"/>
      <c r="FSS386" s="44"/>
      <c r="FST386" s="44"/>
      <c r="FSU386" s="44"/>
      <c r="FSV386" s="44"/>
      <c r="FSW386" s="44"/>
      <c r="FSX386" s="44"/>
      <c r="FSY386" s="44"/>
      <c r="FSZ386" s="44"/>
      <c r="FTA386" s="44"/>
      <c r="FTB386" s="44"/>
      <c r="FTC386" s="44"/>
      <c r="FTD386" s="44"/>
      <c r="FTE386" s="44"/>
      <c r="FTF386" s="44"/>
      <c r="FTG386" s="44"/>
      <c r="FTH386" s="44"/>
      <c r="FTI386" s="44"/>
      <c r="FTJ386" s="44"/>
      <c r="FTK386" s="44"/>
      <c r="FTL386" s="44"/>
      <c r="FTM386" s="44"/>
      <c r="FTN386" s="44"/>
      <c r="FTO386" s="44"/>
      <c r="FTP386" s="44"/>
      <c r="FTQ386" s="44"/>
      <c r="FTR386" s="44"/>
      <c r="FTS386" s="44"/>
      <c r="FTT386" s="44"/>
      <c r="FTU386" s="44"/>
      <c r="FTV386" s="44"/>
      <c r="FTW386" s="44"/>
      <c r="FTX386" s="44"/>
      <c r="FTY386" s="44"/>
      <c r="FTZ386" s="44"/>
      <c r="FUA386" s="44"/>
      <c r="FUB386" s="44"/>
      <c r="FUC386" s="44"/>
      <c r="FUD386" s="44"/>
      <c r="FUE386" s="44"/>
      <c r="FUF386" s="44"/>
      <c r="FUG386" s="44"/>
      <c r="FUH386" s="44"/>
      <c r="FUI386" s="44"/>
      <c r="FUJ386" s="44"/>
      <c r="FUK386" s="44"/>
      <c r="FUL386" s="44"/>
      <c r="FUM386" s="44"/>
      <c r="FUN386" s="44"/>
      <c r="FUO386" s="44"/>
      <c r="FUP386" s="44"/>
      <c r="FUQ386" s="44"/>
      <c r="FUR386" s="44"/>
      <c r="FUS386" s="44"/>
      <c r="FUT386" s="44"/>
      <c r="FUU386" s="44"/>
      <c r="FUV386" s="44"/>
      <c r="FUW386" s="44"/>
      <c r="FUX386" s="44"/>
      <c r="FUY386" s="44"/>
      <c r="FUZ386" s="44"/>
      <c r="FVA386" s="44"/>
      <c r="FVB386" s="44"/>
      <c r="FVC386" s="44"/>
      <c r="FVD386" s="44"/>
      <c r="FVE386" s="44"/>
      <c r="FVF386" s="44"/>
      <c r="FVG386" s="44"/>
      <c r="FVH386" s="44"/>
      <c r="FVI386" s="44"/>
      <c r="FVJ386" s="44"/>
      <c r="FVK386" s="44"/>
      <c r="FVL386" s="44"/>
      <c r="FVM386" s="44"/>
      <c r="FVN386" s="44"/>
      <c r="FVO386" s="44"/>
      <c r="FVP386" s="44"/>
      <c r="FVQ386" s="44"/>
      <c r="FVR386" s="44"/>
      <c r="FVS386" s="44"/>
      <c r="FVT386" s="44"/>
      <c r="FVU386" s="44"/>
      <c r="FVV386" s="44"/>
      <c r="FVW386" s="44"/>
      <c r="FVX386" s="44"/>
      <c r="FVY386" s="44"/>
      <c r="FVZ386" s="44"/>
      <c r="FWA386" s="44"/>
      <c r="FWB386" s="44"/>
      <c r="FWC386" s="44"/>
      <c r="FWD386" s="44"/>
      <c r="FWE386" s="44"/>
      <c r="FWF386" s="44"/>
      <c r="FWG386" s="44"/>
      <c r="FWH386" s="44"/>
      <c r="FWI386" s="44"/>
      <c r="FWJ386" s="44"/>
      <c r="FWK386" s="44"/>
      <c r="FWL386" s="44"/>
      <c r="FWM386" s="44"/>
      <c r="FWN386" s="44"/>
      <c r="FWO386" s="44"/>
      <c r="FWP386" s="44"/>
      <c r="FWQ386" s="44"/>
      <c r="FWR386" s="44"/>
      <c r="FWS386" s="44"/>
      <c r="FWT386" s="44"/>
      <c r="FWU386" s="44"/>
      <c r="FWV386" s="44"/>
      <c r="FWW386" s="44"/>
      <c r="FWX386" s="44"/>
      <c r="FWY386" s="44"/>
      <c r="FWZ386" s="44"/>
      <c r="FXA386" s="44"/>
      <c r="FXB386" s="44"/>
      <c r="FXC386" s="44"/>
      <c r="FXD386" s="44"/>
      <c r="FXE386" s="44"/>
      <c r="FXF386" s="44"/>
      <c r="FXG386" s="44"/>
      <c r="FXH386" s="44"/>
      <c r="FXI386" s="44"/>
      <c r="FXJ386" s="44"/>
      <c r="FXK386" s="44"/>
      <c r="FXL386" s="44"/>
      <c r="FXM386" s="44"/>
      <c r="FXN386" s="44"/>
      <c r="FXO386" s="44"/>
      <c r="FXP386" s="44"/>
      <c r="FXQ386" s="44"/>
      <c r="FXR386" s="44"/>
      <c r="FXS386" s="44"/>
      <c r="FXT386" s="44"/>
      <c r="FXU386" s="44"/>
      <c r="FXV386" s="44"/>
      <c r="FXW386" s="44"/>
      <c r="FXX386" s="44"/>
      <c r="FXY386" s="44"/>
      <c r="FXZ386" s="44"/>
      <c r="FYA386" s="44"/>
      <c r="FYB386" s="44"/>
      <c r="FYC386" s="44"/>
      <c r="FYD386" s="44"/>
      <c r="FYE386" s="44"/>
      <c r="FYF386" s="44"/>
      <c r="FYG386" s="44"/>
      <c r="FYH386" s="44"/>
      <c r="FYI386" s="44"/>
      <c r="FYJ386" s="44"/>
      <c r="FYK386" s="44"/>
      <c r="FYL386" s="44"/>
      <c r="FYM386" s="44"/>
      <c r="FYN386" s="44"/>
      <c r="FYO386" s="44"/>
      <c r="FYP386" s="44"/>
      <c r="FYQ386" s="44"/>
      <c r="FYR386" s="44"/>
      <c r="FYS386" s="44"/>
      <c r="FYT386" s="44"/>
      <c r="FYU386" s="44"/>
      <c r="FYV386" s="44"/>
      <c r="FYW386" s="44"/>
      <c r="FYX386" s="44"/>
      <c r="FYY386" s="44"/>
      <c r="FYZ386" s="44"/>
      <c r="FZA386" s="44"/>
      <c r="FZB386" s="44"/>
      <c r="FZC386" s="44"/>
      <c r="FZD386" s="44"/>
      <c r="FZE386" s="44"/>
      <c r="FZF386" s="44"/>
      <c r="FZG386" s="44"/>
      <c r="FZH386" s="44"/>
      <c r="FZI386" s="44"/>
      <c r="FZJ386" s="44"/>
      <c r="FZK386" s="44"/>
      <c r="FZL386" s="44"/>
      <c r="FZM386" s="44"/>
      <c r="FZN386" s="44"/>
      <c r="FZO386" s="44"/>
      <c r="FZP386" s="44"/>
      <c r="FZQ386" s="44"/>
      <c r="FZR386" s="44"/>
      <c r="FZS386" s="44"/>
      <c r="FZT386" s="44"/>
      <c r="FZU386" s="44"/>
      <c r="FZV386" s="44"/>
      <c r="FZW386" s="44"/>
      <c r="FZX386" s="44"/>
      <c r="FZY386" s="44"/>
      <c r="FZZ386" s="44"/>
      <c r="GAA386" s="44"/>
      <c r="GAB386" s="44"/>
      <c r="GAC386" s="44"/>
      <c r="GAD386" s="44"/>
      <c r="GAE386" s="44"/>
      <c r="GAF386" s="44"/>
      <c r="GAG386" s="44"/>
      <c r="GAH386" s="44"/>
      <c r="GAI386" s="44"/>
      <c r="GAJ386" s="44"/>
      <c r="GAK386" s="44"/>
      <c r="GAL386" s="44"/>
      <c r="GAM386" s="44"/>
      <c r="GAN386" s="44"/>
      <c r="GAO386" s="44"/>
      <c r="GAP386" s="44"/>
      <c r="GAQ386" s="44"/>
      <c r="GAR386" s="44"/>
      <c r="GAS386" s="44"/>
      <c r="GAT386" s="44"/>
      <c r="GAU386" s="44"/>
      <c r="GAV386" s="44"/>
      <c r="GAW386" s="44"/>
      <c r="GAX386" s="44"/>
      <c r="GAY386" s="44"/>
      <c r="GAZ386" s="44"/>
      <c r="GBA386" s="44"/>
      <c r="GBB386" s="44"/>
      <c r="GBC386" s="44"/>
      <c r="GBD386" s="44"/>
      <c r="GBE386" s="44"/>
      <c r="GBF386" s="44"/>
      <c r="GBG386" s="44"/>
      <c r="GBH386" s="44"/>
      <c r="GBI386" s="44"/>
      <c r="GBJ386" s="44"/>
      <c r="GBK386" s="44"/>
      <c r="GBL386" s="44"/>
      <c r="GBM386" s="44"/>
      <c r="GBN386" s="44"/>
      <c r="GBO386" s="44"/>
      <c r="GBP386" s="44"/>
      <c r="GBQ386" s="44"/>
      <c r="GBR386" s="44"/>
      <c r="GBS386" s="44"/>
      <c r="GBT386" s="44"/>
      <c r="GBU386" s="44"/>
      <c r="GBV386" s="44"/>
      <c r="GBW386" s="44"/>
      <c r="GBX386" s="44"/>
      <c r="GBY386" s="44"/>
      <c r="GBZ386" s="44"/>
      <c r="GCA386" s="44"/>
      <c r="GCB386" s="44"/>
      <c r="GCC386" s="44"/>
      <c r="GCD386" s="44"/>
      <c r="GCE386" s="44"/>
      <c r="GCF386" s="44"/>
      <c r="GCG386" s="44"/>
      <c r="GCH386" s="44"/>
      <c r="GCI386" s="44"/>
      <c r="GCJ386" s="44"/>
      <c r="GCK386" s="44"/>
      <c r="GCL386" s="44"/>
      <c r="GCM386" s="44"/>
      <c r="GCN386" s="44"/>
      <c r="GCO386" s="44"/>
      <c r="GCP386" s="44"/>
      <c r="GCQ386" s="44"/>
      <c r="GCR386" s="44"/>
      <c r="GCS386" s="44"/>
      <c r="GCT386" s="44"/>
      <c r="GCU386" s="44"/>
      <c r="GCV386" s="44"/>
      <c r="GCW386" s="44"/>
      <c r="GCX386" s="44"/>
      <c r="GCY386" s="44"/>
      <c r="GCZ386" s="44"/>
      <c r="GDA386" s="44"/>
      <c r="GDB386" s="44"/>
      <c r="GDC386" s="44"/>
      <c r="GDD386" s="44"/>
      <c r="GDE386" s="44"/>
      <c r="GDF386" s="44"/>
      <c r="GDG386" s="44"/>
      <c r="GDH386" s="44"/>
      <c r="GDI386" s="44"/>
      <c r="GDJ386" s="44"/>
      <c r="GDK386" s="44"/>
      <c r="GDL386" s="44"/>
      <c r="GDM386" s="44"/>
      <c r="GDN386" s="44"/>
      <c r="GDO386" s="44"/>
      <c r="GDP386" s="44"/>
      <c r="GDQ386" s="44"/>
      <c r="GDR386" s="44"/>
      <c r="GDS386" s="44"/>
      <c r="GDT386" s="44"/>
      <c r="GDU386" s="44"/>
      <c r="GDV386" s="44"/>
      <c r="GDW386" s="44"/>
      <c r="GDX386" s="44"/>
      <c r="GDY386" s="44"/>
      <c r="GDZ386" s="44"/>
      <c r="GEA386" s="44"/>
      <c r="GEB386" s="44"/>
      <c r="GEC386" s="44"/>
      <c r="GED386" s="44"/>
      <c r="GEE386" s="44"/>
      <c r="GEF386" s="44"/>
      <c r="GEG386" s="44"/>
      <c r="GEH386" s="44"/>
      <c r="GEI386" s="44"/>
      <c r="GEJ386" s="44"/>
      <c r="GEK386" s="44"/>
      <c r="GEL386" s="44"/>
      <c r="GEM386" s="44"/>
      <c r="GEN386" s="44"/>
      <c r="GEO386" s="44"/>
      <c r="GEP386" s="44"/>
      <c r="GEQ386" s="44"/>
      <c r="GER386" s="44"/>
      <c r="GES386" s="44"/>
      <c r="GET386" s="44"/>
      <c r="GEU386" s="44"/>
      <c r="GEV386" s="44"/>
      <c r="GEW386" s="44"/>
      <c r="GEX386" s="44"/>
      <c r="GEY386" s="44"/>
      <c r="GEZ386" s="44"/>
      <c r="GFA386" s="44"/>
      <c r="GFB386" s="44"/>
      <c r="GFC386" s="44"/>
      <c r="GFD386" s="44"/>
      <c r="GFE386" s="44"/>
      <c r="GFF386" s="44"/>
      <c r="GFG386" s="44"/>
      <c r="GFH386" s="44"/>
      <c r="GFI386" s="44"/>
      <c r="GFJ386" s="44"/>
      <c r="GFK386" s="44"/>
      <c r="GFL386" s="44"/>
      <c r="GFM386" s="44"/>
      <c r="GFN386" s="44"/>
      <c r="GFO386" s="44"/>
      <c r="GFP386" s="44"/>
      <c r="GFQ386" s="44"/>
      <c r="GFR386" s="44"/>
      <c r="GFS386" s="44"/>
      <c r="GFT386" s="44"/>
      <c r="GFU386" s="44"/>
      <c r="GFV386" s="44"/>
      <c r="GFW386" s="44"/>
      <c r="GFX386" s="44"/>
      <c r="GFY386" s="44"/>
      <c r="GFZ386" s="44"/>
      <c r="GGA386" s="44"/>
      <c r="GGB386" s="44"/>
      <c r="GGC386" s="44"/>
      <c r="GGD386" s="44"/>
      <c r="GGE386" s="44"/>
      <c r="GGF386" s="44"/>
      <c r="GGG386" s="44"/>
      <c r="GGH386" s="44"/>
      <c r="GGI386" s="44"/>
      <c r="GGJ386" s="44"/>
      <c r="GGK386" s="44"/>
      <c r="GGL386" s="44"/>
      <c r="GGM386" s="44"/>
      <c r="GGN386" s="44"/>
      <c r="GGO386" s="44"/>
      <c r="GGP386" s="44"/>
      <c r="GGQ386" s="44"/>
      <c r="GGR386" s="44"/>
      <c r="GGS386" s="44"/>
      <c r="GGT386" s="44"/>
      <c r="GGU386" s="44"/>
      <c r="GGV386" s="44"/>
      <c r="GGW386" s="44"/>
      <c r="GGX386" s="44"/>
      <c r="GGY386" s="44"/>
      <c r="GGZ386" s="44"/>
      <c r="GHA386" s="44"/>
      <c r="GHB386" s="44"/>
      <c r="GHC386" s="44"/>
      <c r="GHD386" s="44"/>
      <c r="GHE386" s="44"/>
      <c r="GHF386" s="44"/>
      <c r="GHG386" s="44"/>
      <c r="GHH386" s="44"/>
      <c r="GHI386" s="44"/>
      <c r="GHJ386" s="44"/>
      <c r="GHK386" s="44"/>
      <c r="GHL386" s="44"/>
      <c r="GHM386" s="44"/>
      <c r="GHN386" s="44"/>
      <c r="GHO386" s="44"/>
      <c r="GHP386" s="44"/>
      <c r="GHQ386" s="44"/>
      <c r="GHR386" s="44"/>
      <c r="GHS386" s="44"/>
      <c r="GHT386" s="44"/>
      <c r="GHU386" s="44"/>
      <c r="GHV386" s="44"/>
      <c r="GHW386" s="44"/>
      <c r="GHX386" s="44"/>
      <c r="GHY386" s="44"/>
      <c r="GHZ386" s="44"/>
      <c r="GIA386" s="44"/>
      <c r="GIB386" s="44"/>
      <c r="GIC386" s="44"/>
      <c r="GID386" s="44"/>
      <c r="GIE386" s="44"/>
      <c r="GIF386" s="44"/>
      <c r="GIG386" s="44"/>
      <c r="GIH386" s="44"/>
      <c r="GII386" s="44"/>
      <c r="GIJ386" s="44"/>
      <c r="GIK386" s="44"/>
      <c r="GIL386" s="44"/>
      <c r="GIM386" s="44"/>
      <c r="GIN386" s="44"/>
      <c r="GIO386" s="44"/>
      <c r="GIP386" s="44"/>
      <c r="GIQ386" s="44"/>
      <c r="GIR386" s="44"/>
      <c r="GIS386" s="44"/>
      <c r="GIT386" s="44"/>
      <c r="GIU386" s="44"/>
      <c r="GIV386" s="44"/>
      <c r="GIW386" s="44"/>
      <c r="GIX386" s="44"/>
      <c r="GIY386" s="44"/>
      <c r="GIZ386" s="44"/>
      <c r="GJA386" s="44"/>
      <c r="GJB386" s="44"/>
      <c r="GJC386" s="44"/>
      <c r="GJD386" s="44"/>
      <c r="GJE386" s="44"/>
      <c r="GJF386" s="44"/>
      <c r="GJG386" s="44"/>
      <c r="GJH386" s="44"/>
      <c r="GJI386" s="44"/>
      <c r="GJJ386" s="44"/>
      <c r="GJK386" s="44"/>
      <c r="GJL386" s="44"/>
      <c r="GJM386" s="44"/>
      <c r="GJN386" s="44"/>
      <c r="GJO386" s="44"/>
      <c r="GJP386" s="44"/>
      <c r="GJQ386" s="44"/>
      <c r="GJR386" s="44"/>
      <c r="GJS386" s="44"/>
      <c r="GJT386" s="44"/>
      <c r="GJU386" s="44"/>
      <c r="GJV386" s="44"/>
      <c r="GJW386" s="44"/>
      <c r="GJX386" s="44"/>
      <c r="GJY386" s="44"/>
      <c r="GJZ386" s="44"/>
      <c r="GKA386" s="44"/>
      <c r="GKB386" s="44"/>
      <c r="GKC386" s="44"/>
      <c r="GKD386" s="44"/>
      <c r="GKE386" s="44"/>
      <c r="GKF386" s="44"/>
      <c r="GKG386" s="44"/>
      <c r="GKH386" s="44"/>
      <c r="GKI386" s="44"/>
      <c r="GKJ386" s="44"/>
      <c r="GKK386" s="44"/>
      <c r="GKL386" s="44"/>
      <c r="GKM386" s="44"/>
      <c r="GKN386" s="44"/>
      <c r="GKO386" s="44"/>
      <c r="GKP386" s="44"/>
      <c r="GKQ386" s="44"/>
      <c r="GKR386" s="44"/>
      <c r="GKS386" s="44"/>
      <c r="GKT386" s="44"/>
      <c r="GKU386" s="44"/>
      <c r="GKV386" s="44"/>
      <c r="GKW386" s="44"/>
      <c r="GKX386" s="44"/>
      <c r="GKY386" s="44"/>
      <c r="GKZ386" s="44"/>
      <c r="GLA386" s="44"/>
      <c r="GLB386" s="44"/>
      <c r="GLC386" s="44"/>
      <c r="GLD386" s="44"/>
      <c r="GLE386" s="44"/>
      <c r="GLF386" s="44"/>
      <c r="GLG386" s="44"/>
      <c r="GLH386" s="44"/>
      <c r="GLI386" s="44"/>
      <c r="GLJ386" s="44"/>
      <c r="GLK386" s="44"/>
      <c r="GLL386" s="44"/>
      <c r="GLM386" s="44"/>
      <c r="GLN386" s="44"/>
      <c r="GLO386" s="44"/>
      <c r="GLP386" s="44"/>
      <c r="GLQ386" s="44"/>
      <c r="GLR386" s="44"/>
      <c r="GLS386" s="44"/>
      <c r="GLT386" s="44"/>
      <c r="GLU386" s="44"/>
      <c r="GLV386" s="44"/>
      <c r="GLW386" s="44"/>
      <c r="GLX386" s="44"/>
      <c r="GLY386" s="44"/>
      <c r="GLZ386" s="44"/>
      <c r="GMA386" s="44"/>
      <c r="GMB386" s="44"/>
      <c r="GMC386" s="44"/>
      <c r="GMD386" s="44"/>
      <c r="GME386" s="44"/>
      <c r="GMF386" s="44"/>
      <c r="GMG386" s="44"/>
      <c r="GMH386" s="44"/>
      <c r="GMI386" s="44"/>
      <c r="GMJ386" s="44"/>
      <c r="GMK386" s="44"/>
      <c r="GML386" s="44"/>
      <c r="GMM386" s="44"/>
      <c r="GMN386" s="44"/>
      <c r="GMO386" s="44"/>
      <c r="GMP386" s="44"/>
      <c r="GMQ386" s="44"/>
      <c r="GMR386" s="44"/>
      <c r="GMS386" s="44"/>
      <c r="GMT386" s="44"/>
      <c r="GMU386" s="44"/>
      <c r="GMV386" s="44"/>
      <c r="GMW386" s="44"/>
      <c r="GMX386" s="44"/>
      <c r="GMY386" s="44"/>
      <c r="GMZ386" s="44"/>
      <c r="GNA386" s="44"/>
      <c r="GNB386" s="44"/>
      <c r="GNC386" s="44"/>
      <c r="GND386" s="44"/>
      <c r="GNE386" s="44"/>
      <c r="GNF386" s="44"/>
      <c r="GNG386" s="44"/>
      <c r="GNH386" s="44"/>
      <c r="GNI386" s="44"/>
      <c r="GNJ386" s="44"/>
      <c r="GNK386" s="44"/>
      <c r="GNL386" s="44"/>
      <c r="GNM386" s="44"/>
      <c r="GNN386" s="44"/>
      <c r="GNO386" s="44"/>
      <c r="GNP386" s="44"/>
      <c r="GNQ386" s="44"/>
      <c r="GNR386" s="44"/>
      <c r="GNS386" s="44"/>
      <c r="GNT386" s="44"/>
      <c r="GNU386" s="44"/>
      <c r="GNV386" s="44"/>
      <c r="GNW386" s="44"/>
      <c r="GNX386" s="44"/>
      <c r="GNY386" s="44"/>
      <c r="GNZ386" s="44"/>
      <c r="GOA386" s="44"/>
      <c r="GOB386" s="44"/>
      <c r="GOC386" s="44"/>
      <c r="GOD386" s="44"/>
      <c r="GOE386" s="44"/>
      <c r="GOF386" s="44"/>
      <c r="GOG386" s="44"/>
      <c r="GOH386" s="44"/>
      <c r="GOI386" s="44"/>
      <c r="GOJ386" s="44"/>
      <c r="GOK386" s="44"/>
      <c r="GOL386" s="44"/>
      <c r="GOM386" s="44"/>
      <c r="GON386" s="44"/>
      <c r="GOO386" s="44"/>
      <c r="GOP386" s="44"/>
      <c r="GOQ386" s="44"/>
      <c r="GOR386" s="44"/>
      <c r="GOS386" s="44"/>
      <c r="GOT386" s="44"/>
      <c r="GOU386" s="44"/>
      <c r="GOV386" s="44"/>
      <c r="GOW386" s="44"/>
      <c r="GOX386" s="44"/>
      <c r="GOY386" s="44"/>
      <c r="GOZ386" s="44"/>
      <c r="GPA386" s="44"/>
      <c r="GPB386" s="44"/>
      <c r="GPC386" s="44"/>
      <c r="GPD386" s="44"/>
      <c r="GPE386" s="44"/>
      <c r="GPF386" s="44"/>
      <c r="GPG386" s="44"/>
      <c r="GPH386" s="44"/>
      <c r="GPI386" s="44"/>
      <c r="GPJ386" s="44"/>
      <c r="GPK386" s="44"/>
      <c r="GPL386" s="44"/>
      <c r="GPM386" s="44"/>
      <c r="GPN386" s="44"/>
      <c r="GPO386" s="44"/>
      <c r="GPP386" s="44"/>
      <c r="GPQ386" s="44"/>
      <c r="GPR386" s="44"/>
      <c r="GPS386" s="44"/>
      <c r="GPT386" s="44"/>
      <c r="GPU386" s="44"/>
      <c r="GPV386" s="44"/>
      <c r="GPW386" s="44"/>
      <c r="GPX386" s="44"/>
      <c r="GPY386" s="44"/>
      <c r="GPZ386" s="44"/>
      <c r="GQA386" s="44"/>
      <c r="GQB386" s="44"/>
      <c r="GQC386" s="44"/>
      <c r="GQD386" s="44"/>
      <c r="GQE386" s="44"/>
      <c r="GQF386" s="44"/>
      <c r="GQG386" s="44"/>
      <c r="GQH386" s="44"/>
      <c r="GQI386" s="44"/>
      <c r="GQJ386" s="44"/>
      <c r="GQK386" s="44"/>
      <c r="GQL386" s="44"/>
      <c r="GQM386" s="44"/>
      <c r="GQN386" s="44"/>
      <c r="GQO386" s="44"/>
      <c r="GQP386" s="44"/>
      <c r="GQQ386" s="44"/>
      <c r="GQR386" s="44"/>
      <c r="GQS386" s="44"/>
      <c r="GQT386" s="44"/>
      <c r="GQU386" s="44"/>
      <c r="GQV386" s="44"/>
      <c r="GQW386" s="44"/>
      <c r="GQX386" s="44"/>
      <c r="GQY386" s="44"/>
      <c r="GQZ386" s="44"/>
      <c r="GRA386" s="44"/>
      <c r="GRB386" s="44"/>
      <c r="GRC386" s="44"/>
      <c r="GRD386" s="44"/>
      <c r="GRE386" s="44"/>
      <c r="GRF386" s="44"/>
      <c r="GRG386" s="44"/>
      <c r="GRH386" s="44"/>
      <c r="GRI386" s="44"/>
      <c r="GRJ386" s="44"/>
      <c r="GRK386" s="44"/>
      <c r="GRL386" s="44"/>
      <c r="GRM386" s="44"/>
      <c r="GRN386" s="44"/>
      <c r="GRO386" s="44"/>
      <c r="GRP386" s="44"/>
      <c r="GRQ386" s="44"/>
      <c r="GRR386" s="44"/>
      <c r="GRS386" s="44"/>
      <c r="GRT386" s="44"/>
      <c r="GRU386" s="44"/>
      <c r="GRV386" s="44"/>
      <c r="GRW386" s="44"/>
      <c r="GRX386" s="44"/>
      <c r="GRY386" s="44"/>
      <c r="GRZ386" s="44"/>
      <c r="GSA386" s="44"/>
      <c r="GSB386" s="44"/>
      <c r="GSC386" s="44"/>
      <c r="GSD386" s="44"/>
      <c r="GSE386" s="44"/>
      <c r="GSF386" s="44"/>
      <c r="GSG386" s="44"/>
      <c r="GSH386" s="44"/>
      <c r="GSI386" s="44"/>
      <c r="GSJ386" s="44"/>
      <c r="GSK386" s="44"/>
      <c r="GSL386" s="44"/>
      <c r="GSM386" s="44"/>
      <c r="GSN386" s="44"/>
      <c r="GSO386" s="44"/>
      <c r="GSP386" s="44"/>
      <c r="GSQ386" s="44"/>
      <c r="GSR386" s="44"/>
      <c r="GSS386" s="44"/>
      <c r="GST386" s="44"/>
      <c r="GSU386" s="44"/>
      <c r="GSV386" s="44"/>
      <c r="GSW386" s="44"/>
      <c r="GSX386" s="44"/>
      <c r="GSY386" s="44"/>
      <c r="GSZ386" s="44"/>
      <c r="GTA386" s="44"/>
      <c r="GTB386" s="44"/>
      <c r="GTC386" s="44"/>
      <c r="GTD386" s="44"/>
      <c r="GTE386" s="44"/>
      <c r="GTF386" s="44"/>
      <c r="GTG386" s="44"/>
      <c r="GTH386" s="44"/>
      <c r="GTI386" s="44"/>
      <c r="GTJ386" s="44"/>
      <c r="GTK386" s="44"/>
      <c r="GTL386" s="44"/>
      <c r="GTM386" s="44"/>
      <c r="GTN386" s="44"/>
      <c r="GTO386" s="44"/>
      <c r="GTP386" s="44"/>
      <c r="GTQ386" s="44"/>
      <c r="GTR386" s="44"/>
      <c r="GTS386" s="44"/>
      <c r="GTT386" s="44"/>
      <c r="GTU386" s="44"/>
      <c r="GTV386" s="44"/>
      <c r="GTW386" s="44"/>
      <c r="GTX386" s="44"/>
      <c r="GTY386" s="44"/>
      <c r="GTZ386" s="44"/>
      <c r="GUA386" s="44"/>
      <c r="GUB386" s="44"/>
      <c r="GUC386" s="44"/>
      <c r="GUD386" s="44"/>
      <c r="GUE386" s="44"/>
      <c r="GUF386" s="44"/>
      <c r="GUG386" s="44"/>
      <c r="GUH386" s="44"/>
      <c r="GUI386" s="44"/>
      <c r="GUJ386" s="44"/>
      <c r="GUK386" s="44"/>
      <c r="GUL386" s="44"/>
      <c r="GUM386" s="44"/>
      <c r="GUN386" s="44"/>
      <c r="GUO386" s="44"/>
      <c r="GUP386" s="44"/>
      <c r="GUQ386" s="44"/>
      <c r="GUR386" s="44"/>
      <c r="GUS386" s="44"/>
      <c r="GUT386" s="44"/>
      <c r="GUU386" s="44"/>
      <c r="GUV386" s="44"/>
      <c r="GUW386" s="44"/>
      <c r="GUX386" s="44"/>
      <c r="GUY386" s="44"/>
      <c r="GUZ386" s="44"/>
      <c r="GVA386" s="44"/>
      <c r="GVB386" s="44"/>
      <c r="GVC386" s="44"/>
      <c r="GVD386" s="44"/>
      <c r="GVE386" s="44"/>
      <c r="GVF386" s="44"/>
      <c r="GVG386" s="44"/>
      <c r="GVH386" s="44"/>
      <c r="GVI386" s="44"/>
      <c r="GVJ386" s="44"/>
      <c r="GVK386" s="44"/>
      <c r="GVL386" s="44"/>
      <c r="GVM386" s="44"/>
      <c r="GVN386" s="44"/>
      <c r="GVO386" s="44"/>
      <c r="GVP386" s="44"/>
      <c r="GVQ386" s="44"/>
      <c r="GVR386" s="44"/>
      <c r="GVS386" s="44"/>
      <c r="GVT386" s="44"/>
      <c r="GVU386" s="44"/>
      <c r="GVV386" s="44"/>
      <c r="GVW386" s="44"/>
      <c r="GVX386" s="44"/>
      <c r="GVY386" s="44"/>
      <c r="GVZ386" s="44"/>
      <c r="GWA386" s="44"/>
      <c r="GWB386" s="44"/>
      <c r="GWC386" s="44"/>
      <c r="GWD386" s="44"/>
      <c r="GWE386" s="44"/>
      <c r="GWF386" s="44"/>
      <c r="GWG386" s="44"/>
      <c r="GWH386" s="44"/>
      <c r="GWI386" s="44"/>
      <c r="GWJ386" s="44"/>
      <c r="GWK386" s="44"/>
      <c r="GWL386" s="44"/>
      <c r="GWM386" s="44"/>
      <c r="GWN386" s="44"/>
      <c r="GWO386" s="44"/>
      <c r="GWP386" s="44"/>
      <c r="GWQ386" s="44"/>
      <c r="GWR386" s="44"/>
      <c r="GWS386" s="44"/>
      <c r="GWT386" s="44"/>
      <c r="GWU386" s="44"/>
      <c r="GWV386" s="44"/>
      <c r="GWW386" s="44"/>
      <c r="GWX386" s="44"/>
      <c r="GWY386" s="44"/>
      <c r="GWZ386" s="44"/>
      <c r="GXA386" s="44"/>
      <c r="GXB386" s="44"/>
      <c r="GXC386" s="44"/>
      <c r="GXD386" s="44"/>
      <c r="GXE386" s="44"/>
      <c r="GXF386" s="44"/>
      <c r="GXG386" s="44"/>
      <c r="GXH386" s="44"/>
      <c r="GXI386" s="44"/>
      <c r="GXJ386" s="44"/>
      <c r="GXK386" s="44"/>
      <c r="GXL386" s="44"/>
      <c r="GXM386" s="44"/>
      <c r="GXN386" s="44"/>
      <c r="GXO386" s="44"/>
      <c r="GXP386" s="44"/>
      <c r="GXQ386" s="44"/>
      <c r="GXR386" s="44"/>
      <c r="GXS386" s="44"/>
      <c r="GXT386" s="44"/>
      <c r="GXU386" s="44"/>
      <c r="GXV386" s="44"/>
      <c r="GXW386" s="44"/>
      <c r="GXX386" s="44"/>
      <c r="GXY386" s="44"/>
      <c r="GXZ386" s="44"/>
      <c r="GYA386" s="44"/>
      <c r="GYB386" s="44"/>
      <c r="GYC386" s="44"/>
      <c r="GYD386" s="44"/>
      <c r="GYE386" s="44"/>
      <c r="GYF386" s="44"/>
      <c r="GYG386" s="44"/>
      <c r="GYH386" s="44"/>
      <c r="GYI386" s="44"/>
      <c r="GYJ386" s="44"/>
      <c r="GYK386" s="44"/>
      <c r="GYL386" s="44"/>
      <c r="GYM386" s="44"/>
      <c r="GYN386" s="44"/>
      <c r="GYO386" s="44"/>
      <c r="GYP386" s="44"/>
      <c r="GYQ386" s="44"/>
      <c r="GYR386" s="44"/>
      <c r="GYS386" s="44"/>
      <c r="GYT386" s="44"/>
      <c r="GYU386" s="44"/>
      <c r="GYV386" s="44"/>
      <c r="GYW386" s="44"/>
      <c r="GYX386" s="44"/>
      <c r="GYY386" s="44"/>
      <c r="GYZ386" s="44"/>
      <c r="GZA386" s="44"/>
      <c r="GZB386" s="44"/>
      <c r="GZC386" s="44"/>
      <c r="GZD386" s="44"/>
      <c r="GZE386" s="44"/>
      <c r="GZF386" s="44"/>
      <c r="GZG386" s="44"/>
      <c r="GZH386" s="44"/>
      <c r="GZI386" s="44"/>
      <c r="GZJ386" s="44"/>
      <c r="GZK386" s="44"/>
      <c r="GZL386" s="44"/>
      <c r="GZM386" s="44"/>
      <c r="GZN386" s="44"/>
      <c r="GZO386" s="44"/>
      <c r="GZP386" s="44"/>
      <c r="GZQ386" s="44"/>
      <c r="GZR386" s="44"/>
      <c r="GZS386" s="44"/>
      <c r="GZT386" s="44"/>
      <c r="GZU386" s="44"/>
      <c r="GZV386" s="44"/>
      <c r="GZW386" s="44"/>
      <c r="GZX386" s="44"/>
      <c r="GZY386" s="44"/>
      <c r="GZZ386" s="44"/>
      <c r="HAA386" s="44"/>
      <c r="HAB386" s="44"/>
      <c r="HAC386" s="44"/>
      <c r="HAD386" s="44"/>
      <c r="HAE386" s="44"/>
      <c r="HAF386" s="44"/>
      <c r="HAG386" s="44"/>
      <c r="HAH386" s="44"/>
      <c r="HAI386" s="44"/>
      <c r="HAJ386" s="44"/>
      <c r="HAK386" s="44"/>
      <c r="HAL386" s="44"/>
      <c r="HAM386" s="44"/>
      <c r="HAN386" s="44"/>
      <c r="HAO386" s="44"/>
      <c r="HAP386" s="44"/>
      <c r="HAQ386" s="44"/>
      <c r="HAR386" s="44"/>
      <c r="HAS386" s="44"/>
      <c r="HAT386" s="44"/>
      <c r="HAU386" s="44"/>
      <c r="HAV386" s="44"/>
      <c r="HAW386" s="44"/>
      <c r="HAX386" s="44"/>
      <c r="HAY386" s="44"/>
      <c r="HAZ386" s="44"/>
      <c r="HBA386" s="44"/>
      <c r="HBB386" s="44"/>
      <c r="HBC386" s="44"/>
      <c r="HBD386" s="44"/>
      <c r="HBE386" s="44"/>
      <c r="HBF386" s="44"/>
      <c r="HBG386" s="44"/>
      <c r="HBH386" s="44"/>
      <c r="HBI386" s="44"/>
      <c r="HBJ386" s="44"/>
      <c r="HBK386" s="44"/>
      <c r="HBL386" s="44"/>
      <c r="HBM386" s="44"/>
      <c r="HBN386" s="44"/>
      <c r="HBO386" s="44"/>
      <c r="HBP386" s="44"/>
      <c r="HBQ386" s="44"/>
      <c r="HBR386" s="44"/>
      <c r="HBS386" s="44"/>
      <c r="HBT386" s="44"/>
      <c r="HBU386" s="44"/>
      <c r="HBV386" s="44"/>
      <c r="HBW386" s="44"/>
      <c r="HBX386" s="44"/>
      <c r="HBY386" s="44"/>
      <c r="HBZ386" s="44"/>
      <c r="HCA386" s="44"/>
      <c r="HCB386" s="44"/>
      <c r="HCC386" s="44"/>
      <c r="HCD386" s="44"/>
      <c r="HCE386" s="44"/>
      <c r="HCF386" s="44"/>
      <c r="HCG386" s="44"/>
      <c r="HCH386" s="44"/>
      <c r="HCI386" s="44"/>
      <c r="HCJ386" s="44"/>
      <c r="HCK386" s="44"/>
      <c r="HCL386" s="44"/>
      <c r="HCM386" s="44"/>
      <c r="HCN386" s="44"/>
      <c r="HCO386" s="44"/>
      <c r="HCP386" s="44"/>
      <c r="HCQ386" s="44"/>
      <c r="HCR386" s="44"/>
      <c r="HCS386" s="44"/>
      <c r="HCT386" s="44"/>
      <c r="HCU386" s="44"/>
      <c r="HCV386" s="44"/>
      <c r="HCW386" s="44"/>
      <c r="HCX386" s="44"/>
      <c r="HCY386" s="44"/>
      <c r="HCZ386" s="44"/>
      <c r="HDA386" s="44"/>
      <c r="HDB386" s="44"/>
      <c r="HDC386" s="44"/>
      <c r="HDD386" s="44"/>
      <c r="HDE386" s="44"/>
      <c r="HDF386" s="44"/>
      <c r="HDG386" s="44"/>
      <c r="HDH386" s="44"/>
      <c r="HDI386" s="44"/>
      <c r="HDJ386" s="44"/>
      <c r="HDK386" s="44"/>
      <c r="HDL386" s="44"/>
      <c r="HDM386" s="44"/>
      <c r="HDN386" s="44"/>
      <c r="HDO386" s="44"/>
      <c r="HDP386" s="44"/>
      <c r="HDQ386" s="44"/>
      <c r="HDR386" s="44"/>
      <c r="HDS386" s="44"/>
      <c r="HDT386" s="44"/>
      <c r="HDU386" s="44"/>
      <c r="HDV386" s="44"/>
      <c r="HDW386" s="44"/>
      <c r="HDX386" s="44"/>
      <c r="HDY386" s="44"/>
      <c r="HDZ386" s="44"/>
      <c r="HEA386" s="44"/>
      <c r="HEB386" s="44"/>
      <c r="HEC386" s="44"/>
      <c r="HED386" s="44"/>
      <c r="HEE386" s="44"/>
      <c r="HEF386" s="44"/>
      <c r="HEG386" s="44"/>
      <c r="HEH386" s="44"/>
      <c r="HEI386" s="44"/>
      <c r="HEJ386" s="44"/>
      <c r="HEK386" s="44"/>
      <c r="HEL386" s="44"/>
      <c r="HEM386" s="44"/>
      <c r="HEN386" s="44"/>
      <c r="HEO386" s="44"/>
      <c r="HEP386" s="44"/>
      <c r="HEQ386" s="44"/>
      <c r="HER386" s="44"/>
      <c r="HES386" s="44"/>
      <c r="HET386" s="44"/>
      <c r="HEU386" s="44"/>
      <c r="HEV386" s="44"/>
      <c r="HEW386" s="44"/>
      <c r="HEX386" s="44"/>
      <c r="HEY386" s="44"/>
      <c r="HEZ386" s="44"/>
      <c r="HFA386" s="44"/>
      <c r="HFB386" s="44"/>
      <c r="HFC386" s="44"/>
      <c r="HFD386" s="44"/>
      <c r="HFE386" s="44"/>
      <c r="HFF386" s="44"/>
      <c r="HFG386" s="44"/>
      <c r="HFH386" s="44"/>
      <c r="HFI386" s="44"/>
      <c r="HFJ386" s="44"/>
      <c r="HFK386" s="44"/>
      <c r="HFL386" s="44"/>
      <c r="HFM386" s="44"/>
      <c r="HFN386" s="44"/>
      <c r="HFO386" s="44"/>
      <c r="HFP386" s="44"/>
      <c r="HFQ386" s="44"/>
      <c r="HFR386" s="44"/>
      <c r="HFS386" s="44"/>
      <c r="HFT386" s="44"/>
      <c r="HFU386" s="44"/>
      <c r="HFV386" s="44"/>
      <c r="HFW386" s="44"/>
      <c r="HFX386" s="44"/>
      <c r="HFY386" s="44"/>
      <c r="HFZ386" s="44"/>
      <c r="HGA386" s="44"/>
      <c r="HGB386" s="44"/>
      <c r="HGC386" s="44"/>
      <c r="HGD386" s="44"/>
      <c r="HGE386" s="44"/>
      <c r="HGF386" s="44"/>
      <c r="HGG386" s="44"/>
      <c r="HGH386" s="44"/>
      <c r="HGI386" s="44"/>
      <c r="HGJ386" s="44"/>
      <c r="HGK386" s="44"/>
      <c r="HGL386" s="44"/>
      <c r="HGM386" s="44"/>
      <c r="HGN386" s="44"/>
      <c r="HGO386" s="44"/>
      <c r="HGP386" s="44"/>
      <c r="HGQ386" s="44"/>
      <c r="HGR386" s="44"/>
      <c r="HGS386" s="44"/>
      <c r="HGT386" s="44"/>
      <c r="HGU386" s="44"/>
      <c r="HGV386" s="44"/>
      <c r="HGW386" s="44"/>
      <c r="HGX386" s="44"/>
      <c r="HGY386" s="44"/>
      <c r="HGZ386" s="44"/>
      <c r="HHA386" s="44"/>
      <c r="HHB386" s="44"/>
      <c r="HHC386" s="44"/>
      <c r="HHD386" s="44"/>
      <c r="HHE386" s="44"/>
      <c r="HHF386" s="44"/>
      <c r="HHG386" s="44"/>
      <c r="HHH386" s="44"/>
      <c r="HHI386" s="44"/>
      <c r="HHJ386" s="44"/>
      <c r="HHK386" s="44"/>
      <c r="HHL386" s="44"/>
      <c r="HHM386" s="44"/>
      <c r="HHN386" s="44"/>
      <c r="HHO386" s="44"/>
      <c r="HHP386" s="44"/>
      <c r="HHQ386" s="44"/>
      <c r="HHR386" s="44"/>
      <c r="HHS386" s="44"/>
      <c r="HHT386" s="44"/>
      <c r="HHU386" s="44"/>
      <c r="HHV386" s="44"/>
      <c r="HHW386" s="44"/>
      <c r="HHX386" s="44"/>
      <c r="HHY386" s="44"/>
      <c r="HHZ386" s="44"/>
      <c r="HIA386" s="44"/>
      <c r="HIB386" s="44"/>
      <c r="HIC386" s="44"/>
      <c r="HID386" s="44"/>
      <c r="HIE386" s="44"/>
      <c r="HIF386" s="44"/>
      <c r="HIG386" s="44"/>
      <c r="HIH386" s="44"/>
      <c r="HII386" s="44"/>
      <c r="HIJ386" s="44"/>
      <c r="HIK386" s="44"/>
      <c r="HIL386" s="44"/>
      <c r="HIM386" s="44"/>
      <c r="HIN386" s="44"/>
      <c r="HIO386" s="44"/>
      <c r="HIP386" s="44"/>
      <c r="HIQ386" s="44"/>
      <c r="HIR386" s="44"/>
      <c r="HIS386" s="44"/>
      <c r="HIT386" s="44"/>
      <c r="HIU386" s="44"/>
      <c r="HIV386" s="44"/>
      <c r="HIW386" s="44"/>
      <c r="HIX386" s="44"/>
      <c r="HIY386" s="44"/>
      <c r="HIZ386" s="44"/>
      <c r="HJA386" s="44"/>
      <c r="HJB386" s="44"/>
      <c r="HJC386" s="44"/>
      <c r="HJD386" s="44"/>
      <c r="HJE386" s="44"/>
      <c r="HJF386" s="44"/>
      <c r="HJG386" s="44"/>
      <c r="HJH386" s="44"/>
      <c r="HJI386" s="44"/>
      <c r="HJJ386" s="44"/>
      <c r="HJK386" s="44"/>
      <c r="HJL386" s="44"/>
      <c r="HJM386" s="44"/>
      <c r="HJN386" s="44"/>
      <c r="HJO386" s="44"/>
      <c r="HJP386" s="44"/>
      <c r="HJQ386" s="44"/>
      <c r="HJR386" s="44"/>
      <c r="HJS386" s="44"/>
      <c r="HJT386" s="44"/>
      <c r="HJU386" s="44"/>
      <c r="HJV386" s="44"/>
      <c r="HJW386" s="44"/>
      <c r="HJX386" s="44"/>
      <c r="HJY386" s="44"/>
      <c r="HJZ386" s="44"/>
      <c r="HKA386" s="44"/>
      <c r="HKB386" s="44"/>
      <c r="HKC386" s="44"/>
      <c r="HKD386" s="44"/>
      <c r="HKE386" s="44"/>
      <c r="HKF386" s="44"/>
      <c r="HKG386" s="44"/>
      <c r="HKH386" s="44"/>
      <c r="HKI386" s="44"/>
      <c r="HKJ386" s="44"/>
      <c r="HKK386" s="44"/>
      <c r="HKL386" s="44"/>
      <c r="HKM386" s="44"/>
      <c r="HKN386" s="44"/>
      <c r="HKO386" s="44"/>
      <c r="HKP386" s="44"/>
      <c r="HKQ386" s="44"/>
      <c r="HKR386" s="44"/>
      <c r="HKS386" s="44"/>
      <c r="HKT386" s="44"/>
      <c r="HKU386" s="44"/>
      <c r="HKV386" s="44"/>
      <c r="HKW386" s="44"/>
      <c r="HKX386" s="44"/>
      <c r="HKY386" s="44"/>
      <c r="HKZ386" s="44"/>
      <c r="HLA386" s="44"/>
      <c r="HLB386" s="44"/>
      <c r="HLC386" s="44"/>
      <c r="HLD386" s="44"/>
      <c r="HLE386" s="44"/>
      <c r="HLF386" s="44"/>
      <c r="HLG386" s="44"/>
      <c r="HLH386" s="44"/>
      <c r="HLI386" s="44"/>
      <c r="HLJ386" s="44"/>
      <c r="HLK386" s="44"/>
      <c r="HLL386" s="44"/>
      <c r="HLM386" s="44"/>
      <c r="HLN386" s="44"/>
      <c r="HLO386" s="44"/>
      <c r="HLP386" s="44"/>
      <c r="HLQ386" s="44"/>
      <c r="HLR386" s="44"/>
      <c r="HLS386" s="44"/>
      <c r="HLT386" s="44"/>
      <c r="HLU386" s="44"/>
      <c r="HLV386" s="44"/>
      <c r="HLW386" s="44"/>
      <c r="HLX386" s="44"/>
      <c r="HLY386" s="44"/>
      <c r="HLZ386" s="44"/>
      <c r="HMA386" s="44"/>
      <c r="HMB386" s="44"/>
      <c r="HMC386" s="44"/>
      <c r="HMD386" s="44"/>
      <c r="HME386" s="44"/>
      <c r="HMF386" s="44"/>
      <c r="HMG386" s="44"/>
      <c r="HMH386" s="44"/>
      <c r="HMI386" s="44"/>
      <c r="HMJ386" s="44"/>
      <c r="HMK386" s="44"/>
      <c r="HML386" s="44"/>
      <c r="HMM386" s="44"/>
      <c r="HMN386" s="44"/>
      <c r="HMO386" s="44"/>
      <c r="HMP386" s="44"/>
      <c r="HMQ386" s="44"/>
      <c r="HMR386" s="44"/>
      <c r="HMS386" s="44"/>
      <c r="HMT386" s="44"/>
      <c r="HMU386" s="44"/>
      <c r="HMV386" s="44"/>
      <c r="HMW386" s="44"/>
      <c r="HMX386" s="44"/>
      <c r="HMY386" s="44"/>
      <c r="HMZ386" s="44"/>
      <c r="HNA386" s="44"/>
      <c r="HNB386" s="44"/>
      <c r="HNC386" s="44"/>
      <c r="HND386" s="44"/>
      <c r="HNE386" s="44"/>
      <c r="HNF386" s="44"/>
      <c r="HNG386" s="44"/>
      <c r="HNH386" s="44"/>
      <c r="HNI386" s="44"/>
      <c r="HNJ386" s="44"/>
      <c r="HNK386" s="44"/>
      <c r="HNL386" s="44"/>
      <c r="HNM386" s="44"/>
      <c r="HNN386" s="44"/>
      <c r="HNO386" s="44"/>
      <c r="HNP386" s="44"/>
      <c r="HNQ386" s="44"/>
      <c r="HNR386" s="44"/>
      <c r="HNS386" s="44"/>
      <c r="HNT386" s="44"/>
      <c r="HNU386" s="44"/>
      <c r="HNV386" s="44"/>
      <c r="HNW386" s="44"/>
      <c r="HNX386" s="44"/>
      <c r="HNY386" s="44"/>
      <c r="HNZ386" s="44"/>
      <c r="HOA386" s="44"/>
      <c r="HOB386" s="44"/>
      <c r="HOC386" s="44"/>
      <c r="HOD386" s="44"/>
      <c r="HOE386" s="44"/>
      <c r="HOF386" s="44"/>
      <c r="HOG386" s="44"/>
      <c r="HOH386" s="44"/>
      <c r="HOI386" s="44"/>
      <c r="HOJ386" s="44"/>
      <c r="HOK386" s="44"/>
      <c r="HOL386" s="44"/>
      <c r="HOM386" s="44"/>
      <c r="HON386" s="44"/>
      <c r="HOO386" s="44"/>
      <c r="HOP386" s="44"/>
      <c r="HOQ386" s="44"/>
      <c r="HOR386" s="44"/>
      <c r="HOS386" s="44"/>
      <c r="HOT386" s="44"/>
      <c r="HOU386" s="44"/>
      <c r="HOV386" s="44"/>
      <c r="HOW386" s="44"/>
      <c r="HOX386" s="44"/>
      <c r="HOY386" s="44"/>
      <c r="HOZ386" s="44"/>
      <c r="HPA386" s="44"/>
      <c r="HPB386" s="44"/>
      <c r="HPC386" s="44"/>
      <c r="HPD386" s="44"/>
      <c r="HPE386" s="44"/>
      <c r="HPF386" s="44"/>
      <c r="HPG386" s="44"/>
      <c r="HPH386" s="44"/>
      <c r="HPI386" s="44"/>
      <c r="HPJ386" s="44"/>
      <c r="HPK386" s="44"/>
      <c r="HPL386" s="44"/>
      <c r="HPM386" s="44"/>
      <c r="HPN386" s="44"/>
      <c r="HPO386" s="44"/>
      <c r="HPP386" s="44"/>
      <c r="HPQ386" s="44"/>
      <c r="HPR386" s="44"/>
      <c r="HPS386" s="44"/>
      <c r="HPT386" s="44"/>
      <c r="HPU386" s="44"/>
      <c r="HPV386" s="44"/>
      <c r="HPW386" s="44"/>
      <c r="HPX386" s="44"/>
      <c r="HPY386" s="44"/>
      <c r="HPZ386" s="44"/>
      <c r="HQA386" s="44"/>
      <c r="HQB386" s="44"/>
      <c r="HQC386" s="44"/>
      <c r="HQD386" s="44"/>
      <c r="HQE386" s="44"/>
      <c r="HQF386" s="44"/>
      <c r="HQG386" s="44"/>
      <c r="HQH386" s="44"/>
      <c r="HQI386" s="44"/>
      <c r="HQJ386" s="44"/>
      <c r="HQK386" s="44"/>
      <c r="HQL386" s="44"/>
      <c r="HQM386" s="44"/>
      <c r="HQN386" s="44"/>
      <c r="HQO386" s="44"/>
      <c r="HQP386" s="44"/>
      <c r="HQQ386" s="44"/>
      <c r="HQR386" s="44"/>
      <c r="HQS386" s="44"/>
      <c r="HQT386" s="44"/>
      <c r="HQU386" s="44"/>
      <c r="HQV386" s="44"/>
      <c r="HQW386" s="44"/>
      <c r="HQX386" s="44"/>
      <c r="HQY386" s="44"/>
      <c r="HQZ386" s="44"/>
      <c r="HRA386" s="44"/>
      <c r="HRB386" s="44"/>
      <c r="HRC386" s="44"/>
      <c r="HRD386" s="44"/>
      <c r="HRE386" s="44"/>
      <c r="HRF386" s="44"/>
      <c r="HRG386" s="44"/>
      <c r="HRH386" s="44"/>
      <c r="HRI386" s="44"/>
      <c r="HRJ386" s="44"/>
      <c r="HRK386" s="44"/>
      <c r="HRL386" s="44"/>
      <c r="HRM386" s="44"/>
      <c r="HRN386" s="44"/>
      <c r="HRO386" s="44"/>
      <c r="HRP386" s="44"/>
      <c r="HRQ386" s="44"/>
      <c r="HRR386" s="44"/>
      <c r="HRS386" s="44"/>
      <c r="HRT386" s="44"/>
      <c r="HRU386" s="44"/>
      <c r="HRV386" s="44"/>
      <c r="HRW386" s="44"/>
      <c r="HRX386" s="44"/>
      <c r="HRY386" s="44"/>
      <c r="HRZ386" s="44"/>
      <c r="HSA386" s="44"/>
      <c r="HSB386" s="44"/>
      <c r="HSC386" s="44"/>
      <c r="HSD386" s="44"/>
      <c r="HSE386" s="44"/>
      <c r="HSF386" s="44"/>
      <c r="HSG386" s="44"/>
      <c r="HSH386" s="44"/>
      <c r="HSI386" s="44"/>
      <c r="HSJ386" s="44"/>
      <c r="HSK386" s="44"/>
      <c r="HSL386" s="44"/>
      <c r="HSM386" s="44"/>
      <c r="HSN386" s="44"/>
      <c r="HSO386" s="44"/>
      <c r="HSP386" s="44"/>
      <c r="HSQ386" s="44"/>
      <c r="HSR386" s="44"/>
      <c r="HSS386" s="44"/>
      <c r="HST386" s="44"/>
      <c r="HSU386" s="44"/>
      <c r="HSV386" s="44"/>
      <c r="HSW386" s="44"/>
      <c r="HSX386" s="44"/>
      <c r="HSY386" s="44"/>
      <c r="HSZ386" s="44"/>
      <c r="HTA386" s="44"/>
      <c r="HTB386" s="44"/>
      <c r="HTC386" s="44"/>
      <c r="HTD386" s="44"/>
      <c r="HTE386" s="44"/>
      <c r="HTF386" s="44"/>
      <c r="HTG386" s="44"/>
      <c r="HTH386" s="44"/>
      <c r="HTI386" s="44"/>
      <c r="HTJ386" s="44"/>
      <c r="HTK386" s="44"/>
      <c r="HTL386" s="44"/>
      <c r="HTM386" s="44"/>
      <c r="HTN386" s="44"/>
      <c r="HTO386" s="44"/>
      <c r="HTP386" s="44"/>
      <c r="HTQ386" s="44"/>
      <c r="HTR386" s="44"/>
      <c r="HTS386" s="44"/>
      <c r="HTT386" s="44"/>
      <c r="HTU386" s="44"/>
      <c r="HTV386" s="44"/>
      <c r="HTW386" s="44"/>
      <c r="HTX386" s="44"/>
      <c r="HTY386" s="44"/>
      <c r="HTZ386" s="44"/>
      <c r="HUA386" s="44"/>
      <c r="HUB386" s="44"/>
      <c r="HUC386" s="44"/>
      <c r="HUD386" s="44"/>
      <c r="HUE386" s="44"/>
      <c r="HUF386" s="44"/>
      <c r="HUG386" s="44"/>
      <c r="HUH386" s="44"/>
      <c r="HUI386" s="44"/>
      <c r="HUJ386" s="44"/>
      <c r="HUK386" s="44"/>
      <c r="HUL386" s="44"/>
      <c r="HUM386" s="44"/>
      <c r="HUN386" s="44"/>
      <c r="HUO386" s="44"/>
      <c r="HUP386" s="44"/>
      <c r="HUQ386" s="44"/>
      <c r="HUR386" s="44"/>
      <c r="HUS386" s="44"/>
      <c r="HUT386" s="44"/>
      <c r="HUU386" s="44"/>
      <c r="HUV386" s="44"/>
      <c r="HUW386" s="44"/>
      <c r="HUX386" s="44"/>
      <c r="HUY386" s="44"/>
      <c r="HUZ386" s="44"/>
      <c r="HVA386" s="44"/>
      <c r="HVB386" s="44"/>
      <c r="HVC386" s="44"/>
      <c r="HVD386" s="44"/>
      <c r="HVE386" s="44"/>
      <c r="HVF386" s="44"/>
      <c r="HVG386" s="44"/>
      <c r="HVH386" s="44"/>
      <c r="HVI386" s="44"/>
      <c r="HVJ386" s="44"/>
      <c r="HVK386" s="44"/>
      <c r="HVL386" s="44"/>
      <c r="HVM386" s="44"/>
      <c r="HVN386" s="44"/>
      <c r="HVO386" s="44"/>
      <c r="HVP386" s="44"/>
      <c r="HVQ386" s="44"/>
      <c r="HVR386" s="44"/>
      <c r="HVS386" s="44"/>
      <c r="HVT386" s="44"/>
      <c r="HVU386" s="44"/>
      <c r="HVV386" s="44"/>
      <c r="HVW386" s="44"/>
      <c r="HVX386" s="44"/>
      <c r="HVY386" s="44"/>
      <c r="HVZ386" s="44"/>
      <c r="HWA386" s="44"/>
      <c r="HWB386" s="44"/>
      <c r="HWC386" s="44"/>
      <c r="HWD386" s="44"/>
      <c r="HWE386" s="44"/>
      <c r="HWF386" s="44"/>
      <c r="HWG386" s="44"/>
      <c r="HWH386" s="44"/>
      <c r="HWI386" s="44"/>
      <c r="HWJ386" s="44"/>
      <c r="HWK386" s="44"/>
      <c r="HWL386" s="44"/>
      <c r="HWM386" s="44"/>
      <c r="HWN386" s="44"/>
      <c r="HWO386" s="44"/>
      <c r="HWP386" s="44"/>
      <c r="HWQ386" s="44"/>
      <c r="HWR386" s="44"/>
      <c r="HWS386" s="44"/>
      <c r="HWT386" s="44"/>
      <c r="HWU386" s="44"/>
      <c r="HWV386" s="44"/>
      <c r="HWW386" s="44"/>
      <c r="HWX386" s="44"/>
      <c r="HWY386" s="44"/>
      <c r="HWZ386" s="44"/>
      <c r="HXA386" s="44"/>
      <c r="HXB386" s="44"/>
      <c r="HXC386" s="44"/>
      <c r="HXD386" s="44"/>
      <c r="HXE386" s="44"/>
      <c r="HXF386" s="44"/>
      <c r="HXG386" s="44"/>
      <c r="HXH386" s="44"/>
      <c r="HXI386" s="44"/>
      <c r="HXJ386" s="44"/>
      <c r="HXK386" s="44"/>
      <c r="HXL386" s="44"/>
      <c r="HXM386" s="44"/>
      <c r="HXN386" s="44"/>
      <c r="HXO386" s="44"/>
      <c r="HXP386" s="44"/>
      <c r="HXQ386" s="44"/>
      <c r="HXR386" s="44"/>
      <c r="HXS386" s="44"/>
      <c r="HXT386" s="44"/>
      <c r="HXU386" s="44"/>
      <c r="HXV386" s="44"/>
      <c r="HXW386" s="44"/>
      <c r="HXX386" s="44"/>
      <c r="HXY386" s="44"/>
      <c r="HXZ386" s="44"/>
      <c r="HYA386" s="44"/>
      <c r="HYB386" s="44"/>
      <c r="HYC386" s="44"/>
      <c r="HYD386" s="44"/>
      <c r="HYE386" s="44"/>
      <c r="HYF386" s="44"/>
      <c r="HYG386" s="44"/>
      <c r="HYH386" s="44"/>
      <c r="HYI386" s="44"/>
      <c r="HYJ386" s="44"/>
      <c r="HYK386" s="44"/>
      <c r="HYL386" s="44"/>
      <c r="HYM386" s="44"/>
      <c r="HYN386" s="44"/>
      <c r="HYO386" s="44"/>
      <c r="HYP386" s="44"/>
      <c r="HYQ386" s="44"/>
      <c r="HYR386" s="44"/>
      <c r="HYS386" s="44"/>
      <c r="HYT386" s="44"/>
      <c r="HYU386" s="44"/>
      <c r="HYV386" s="44"/>
      <c r="HYW386" s="44"/>
      <c r="HYX386" s="44"/>
      <c r="HYY386" s="44"/>
      <c r="HYZ386" s="44"/>
      <c r="HZA386" s="44"/>
      <c r="HZB386" s="44"/>
      <c r="HZC386" s="44"/>
      <c r="HZD386" s="44"/>
      <c r="HZE386" s="44"/>
      <c r="HZF386" s="44"/>
      <c r="HZG386" s="44"/>
      <c r="HZH386" s="44"/>
      <c r="HZI386" s="44"/>
      <c r="HZJ386" s="44"/>
      <c r="HZK386" s="44"/>
      <c r="HZL386" s="44"/>
      <c r="HZM386" s="44"/>
      <c r="HZN386" s="44"/>
      <c r="HZO386" s="44"/>
      <c r="HZP386" s="44"/>
      <c r="HZQ386" s="44"/>
      <c r="HZR386" s="44"/>
      <c r="HZS386" s="44"/>
      <c r="HZT386" s="44"/>
      <c r="HZU386" s="44"/>
      <c r="HZV386" s="44"/>
      <c r="HZW386" s="44"/>
      <c r="HZX386" s="44"/>
      <c r="HZY386" s="44"/>
      <c r="HZZ386" s="44"/>
      <c r="IAA386" s="44"/>
      <c r="IAB386" s="44"/>
      <c r="IAC386" s="44"/>
      <c r="IAD386" s="44"/>
      <c r="IAE386" s="44"/>
      <c r="IAF386" s="44"/>
      <c r="IAG386" s="44"/>
      <c r="IAH386" s="44"/>
      <c r="IAI386" s="44"/>
      <c r="IAJ386" s="44"/>
      <c r="IAK386" s="44"/>
      <c r="IAL386" s="44"/>
      <c r="IAM386" s="44"/>
      <c r="IAN386" s="44"/>
      <c r="IAO386" s="44"/>
      <c r="IAP386" s="44"/>
      <c r="IAQ386" s="44"/>
      <c r="IAR386" s="44"/>
      <c r="IAS386" s="44"/>
      <c r="IAT386" s="44"/>
      <c r="IAU386" s="44"/>
      <c r="IAV386" s="44"/>
      <c r="IAW386" s="44"/>
      <c r="IAX386" s="44"/>
      <c r="IAY386" s="44"/>
      <c r="IAZ386" s="44"/>
      <c r="IBA386" s="44"/>
      <c r="IBB386" s="44"/>
      <c r="IBC386" s="44"/>
      <c r="IBD386" s="44"/>
      <c r="IBE386" s="44"/>
      <c r="IBF386" s="44"/>
      <c r="IBG386" s="44"/>
      <c r="IBH386" s="44"/>
      <c r="IBI386" s="44"/>
      <c r="IBJ386" s="44"/>
      <c r="IBK386" s="44"/>
      <c r="IBL386" s="44"/>
      <c r="IBM386" s="44"/>
      <c r="IBN386" s="44"/>
      <c r="IBO386" s="44"/>
      <c r="IBP386" s="44"/>
      <c r="IBQ386" s="44"/>
      <c r="IBR386" s="44"/>
      <c r="IBS386" s="44"/>
      <c r="IBT386" s="44"/>
      <c r="IBU386" s="44"/>
      <c r="IBV386" s="44"/>
      <c r="IBW386" s="44"/>
      <c r="IBX386" s="44"/>
      <c r="IBY386" s="44"/>
      <c r="IBZ386" s="44"/>
      <c r="ICA386" s="44"/>
      <c r="ICB386" s="44"/>
      <c r="ICC386" s="44"/>
      <c r="ICD386" s="44"/>
      <c r="ICE386" s="44"/>
      <c r="ICF386" s="44"/>
      <c r="ICG386" s="44"/>
      <c r="ICH386" s="44"/>
      <c r="ICI386" s="44"/>
      <c r="ICJ386" s="44"/>
      <c r="ICK386" s="44"/>
      <c r="ICL386" s="44"/>
      <c r="ICM386" s="44"/>
      <c r="ICN386" s="44"/>
      <c r="ICO386" s="44"/>
      <c r="ICP386" s="44"/>
      <c r="ICQ386" s="44"/>
      <c r="ICR386" s="44"/>
      <c r="ICS386" s="44"/>
      <c r="ICT386" s="44"/>
      <c r="ICU386" s="44"/>
      <c r="ICV386" s="44"/>
      <c r="ICW386" s="44"/>
      <c r="ICX386" s="44"/>
      <c r="ICY386" s="44"/>
      <c r="ICZ386" s="44"/>
      <c r="IDA386" s="44"/>
      <c r="IDB386" s="44"/>
      <c r="IDC386" s="44"/>
      <c r="IDD386" s="44"/>
      <c r="IDE386" s="44"/>
      <c r="IDF386" s="44"/>
      <c r="IDG386" s="44"/>
      <c r="IDH386" s="44"/>
      <c r="IDI386" s="44"/>
      <c r="IDJ386" s="44"/>
      <c r="IDK386" s="44"/>
      <c r="IDL386" s="44"/>
      <c r="IDM386" s="44"/>
      <c r="IDN386" s="44"/>
      <c r="IDO386" s="44"/>
      <c r="IDP386" s="44"/>
      <c r="IDQ386" s="44"/>
      <c r="IDR386" s="44"/>
      <c r="IDS386" s="44"/>
      <c r="IDT386" s="44"/>
      <c r="IDU386" s="44"/>
      <c r="IDV386" s="44"/>
      <c r="IDW386" s="44"/>
      <c r="IDX386" s="44"/>
      <c r="IDY386" s="44"/>
      <c r="IDZ386" s="44"/>
      <c r="IEA386" s="44"/>
      <c r="IEB386" s="44"/>
      <c r="IEC386" s="44"/>
      <c r="IED386" s="44"/>
      <c r="IEE386" s="44"/>
      <c r="IEF386" s="44"/>
      <c r="IEG386" s="44"/>
      <c r="IEH386" s="44"/>
      <c r="IEI386" s="44"/>
      <c r="IEJ386" s="44"/>
      <c r="IEK386" s="44"/>
      <c r="IEL386" s="44"/>
      <c r="IEM386" s="44"/>
      <c r="IEN386" s="44"/>
      <c r="IEO386" s="44"/>
      <c r="IEP386" s="44"/>
      <c r="IEQ386" s="44"/>
      <c r="IER386" s="44"/>
      <c r="IES386" s="44"/>
      <c r="IET386" s="44"/>
      <c r="IEU386" s="44"/>
      <c r="IEV386" s="44"/>
      <c r="IEW386" s="44"/>
      <c r="IEX386" s="44"/>
      <c r="IEY386" s="44"/>
      <c r="IEZ386" s="44"/>
      <c r="IFA386" s="44"/>
      <c r="IFB386" s="44"/>
      <c r="IFC386" s="44"/>
      <c r="IFD386" s="44"/>
      <c r="IFE386" s="44"/>
      <c r="IFF386" s="44"/>
      <c r="IFG386" s="44"/>
      <c r="IFH386" s="44"/>
      <c r="IFI386" s="44"/>
      <c r="IFJ386" s="44"/>
      <c r="IFK386" s="44"/>
      <c r="IFL386" s="44"/>
      <c r="IFM386" s="44"/>
      <c r="IFN386" s="44"/>
      <c r="IFO386" s="44"/>
      <c r="IFP386" s="44"/>
      <c r="IFQ386" s="44"/>
      <c r="IFR386" s="44"/>
      <c r="IFS386" s="44"/>
      <c r="IFT386" s="44"/>
      <c r="IFU386" s="44"/>
      <c r="IFV386" s="44"/>
      <c r="IFW386" s="44"/>
      <c r="IFX386" s="44"/>
      <c r="IFY386" s="44"/>
      <c r="IFZ386" s="44"/>
      <c r="IGA386" s="44"/>
      <c r="IGB386" s="44"/>
      <c r="IGC386" s="44"/>
      <c r="IGD386" s="44"/>
      <c r="IGE386" s="44"/>
      <c r="IGF386" s="44"/>
      <c r="IGG386" s="44"/>
      <c r="IGH386" s="44"/>
      <c r="IGI386" s="44"/>
      <c r="IGJ386" s="44"/>
      <c r="IGK386" s="44"/>
      <c r="IGL386" s="44"/>
      <c r="IGM386" s="44"/>
      <c r="IGN386" s="44"/>
      <c r="IGO386" s="44"/>
      <c r="IGP386" s="44"/>
      <c r="IGQ386" s="44"/>
      <c r="IGR386" s="44"/>
      <c r="IGS386" s="44"/>
      <c r="IGT386" s="44"/>
      <c r="IGU386" s="44"/>
      <c r="IGV386" s="44"/>
      <c r="IGW386" s="44"/>
      <c r="IGX386" s="44"/>
      <c r="IGY386" s="44"/>
      <c r="IGZ386" s="44"/>
      <c r="IHA386" s="44"/>
      <c r="IHB386" s="44"/>
      <c r="IHC386" s="44"/>
      <c r="IHD386" s="44"/>
      <c r="IHE386" s="44"/>
      <c r="IHF386" s="44"/>
      <c r="IHG386" s="44"/>
      <c r="IHH386" s="44"/>
      <c r="IHI386" s="44"/>
      <c r="IHJ386" s="44"/>
      <c r="IHK386" s="44"/>
      <c r="IHL386" s="44"/>
      <c r="IHM386" s="44"/>
      <c r="IHN386" s="44"/>
      <c r="IHO386" s="44"/>
      <c r="IHP386" s="44"/>
      <c r="IHQ386" s="44"/>
      <c r="IHR386" s="44"/>
      <c r="IHS386" s="44"/>
      <c r="IHT386" s="44"/>
      <c r="IHU386" s="44"/>
      <c r="IHV386" s="44"/>
      <c r="IHW386" s="44"/>
      <c r="IHX386" s="44"/>
      <c r="IHY386" s="44"/>
      <c r="IHZ386" s="44"/>
      <c r="IIA386" s="44"/>
      <c r="IIB386" s="44"/>
      <c r="IIC386" s="44"/>
      <c r="IID386" s="44"/>
      <c r="IIE386" s="44"/>
      <c r="IIF386" s="44"/>
      <c r="IIG386" s="44"/>
      <c r="IIH386" s="44"/>
      <c r="III386" s="44"/>
      <c r="IIJ386" s="44"/>
      <c r="IIK386" s="44"/>
      <c r="IIL386" s="44"/>
      <c r="IIM386" s="44"/>
      <c r="IIN386" s="44"/>
      <c r="IIO386" s="44"/>
      <c r="IIP386" s="44"/>
      <c r="IIQ386" s="44"/>
      <c r="IIR386" s="44"/>
      <c r="IIS386" s="44"/>
      <c r="IIT386" s="44"/>
      <c r="IIU386" s="44"/>
      <c r="IIV386" s="44"/>
      <c r="IIW386" s="44"/>
      <c r="IIX386" s="44"/>
      <c r="IIY386" s="44"/>
      <c r="IIZ386" s="44"/>
      <c r="IJA386" s="44"/>
      <c r="IJB386" s="44"/>
      <c r="IJC386" s="44"/>
      <c r="IJD386" s="44"/>
      <c r="IJE386" s="44"/>
      <c r="IJF386" s="44"/>
      <c r="IJG386" s="44"/>
      <c r="IJH386" s="44"/>
      <c r="IJI386" s="44"/>
      <c r="IJJ386" s="44"/>
      <c r="IJK386" s="44"/>
      <c r="IJL386" s="44"/>
      <c r="IJM386" s="44"/>
      <c r="IJN386" s="44"/>
      <c r="IJO386" s="44"/>
      <c r="IJP386" s="44"/>
      <c r="IJQ386" s="44"/>
      <c r="IJR386" s="44"/>
      <c r="IJS386" s="44"/>
      <c r="IJT386" s="44"/>
      <c r="IJU386" s="44"/>
      <c r="IJV386" s="44"/>
      <c r="IJW386" s="44"/>
      <c r="IJX386" s="44"/>
      <c r="IJY386" s="44"/>
      <c r="IJZ386" s="44"/>
      <c r="IKA386" s="44"/>
      <c r="IKB386" s="44"/>
      <c r="IKC386" s="44"/>
      <c r="IKD386" s="44"/>
      <c r="IKE386" s="44"/>
      <c r="IKF386" s="44"/>
      <c r="IKG386" s="44"/>
      <c r="IKH386" s="44"/>
      <c r="IKI386" s="44"/>
      <c r="IKJ386" s="44"/>
      <c r="IKK386" s="44"/>
      <c r="IKL386" s="44"/>
      <c r="IKM386" s="44"/>
      <c r="IKN386" s="44"/>
      <c r="IKO386" s="44"/>
      <c r="IKP386" s="44"/>
      <c r="IKQ386" s="44"/>
      <c r="IKR386" s="44"/>
      <c r="IKS386" s="44"/>
      <c r="IKT386" s="44"/>
      <c r="IKU386" s="44"/>
      <c r="IKV386" s="44"/>
      <c r="IKW386" s="44"/>
      <c r="IKX386" s="44"/>
      <c r="IKY386" s="44"/>
      <c r="IKZ386" s="44"/>
      <c r="ILA386" s="44"/>
      <c r="ILB386" s="44"/>
      <c r="ILC386" s="44"/>
      <c r="ILD386" s="44"/>
      <c r="ILE386" s="44"/>
      <c r="ILF386" s="44"/>
      <c r="ILG386" s="44"/>
      <c r="ILH386" s="44"/>
      <c r="ILI386" s="44"/>
      <c r="ILJ386" s="44"/>
      <c r="ILK386" s="44"/>
      <c r="ILL386" s="44"/>
      <c r="ILM386" s="44"/>
      <c r="ILN386" s="44"/>
      <c r="ILO386" s="44"/>
      <c r="ILP386" s="44"/>
      <c r="ILQ386" s="44"/>
      <c r="ILR386" s="44"/>
      <c r="ILS386" s="44"/>
      <c r="ILT386" s="44"/>
      <c r="ILU386" s="44"/>
      <c r="ILV386" s="44"/>
      <c r="ILW386" s="44"/>
      <c r="ILX386" s="44"/>
      <c r="ILY386" s="44"/>
      <c r="ILZ386" s="44"/>
      <c r="IMA386" s="44"/>
      <c r="IMB386" s="44"/>
      <c r="IMC386" s="44"/>
      <c r="IMD386" s="44"/>
      <c r="IME386" s="44"/>
      <c r="IMF386" s="44"/>
      <c r="IMG386" s="44"/>
      <c r="IMH386" s="44"/>
      <c r="IMI386" s="44"/>
      <c r="IMJ386" s="44"/>
      <c r="IMK386" s="44"/>
      <c r="IML386" s="44"/>
      <c r="IMM386" s="44"/>
      <c r="IMN386" s="44"/>
      <c r="IMO386" s="44"/>
      <c r="IMP386" s="44"/>
      <c r="IMQ386" s="44"/>
      <c r="IMR386" s="44"/>
      <c r="IMS386" s="44"/>
      <c r="IMT386" s="44"/>
      <c r="IMU386" s="44"/>
      <c r="IMV386" s="44"/>
      <c r="IMW386" s="44"/>
      <c r="IMX386" s="44"/>
      <c r="IMY386" s="44"/>
      <c r="IMZ386" s="44"/>
      <c r="INA386" s="44"/>
      <c r="INB386" s="44"/>
      <c r="INC386" s="44"/>
      <c r="IND386" s="44"/>
      <c r="INE386" s="44"/>
      <c r="INF386" s="44"/>
      <c r="ING386" s="44"/>
      <c r="INH386" s="44"/>
      <c r="INI386" s="44"/>
      <c r="INJ386" s="44"/>
      <c r="INK386" s="44"/>
      <c r="INL386" s="44"/>
      <c r="INM386" s="44"/>
      <c r="INN386" s="44"/>
      <c r="INO386" s="44"/>
      <c r="INP386" s="44"/>
      <c r="INQ386" s="44"/>
      <c r="INR386" s="44"/>
      <c r="INS386" s="44"/>
      <c r="INT386" s="44"/>
      <c r="INU386" s="44"/>
      <c r="INV386" s="44"/>
      <c r="INW386" s="44"/>
      <c r="INX386" s="44"/>
      <c r="INY386" s="44"/>
      <c r="INZ386" s="44"/>
      <c r="IOA386" s="44"/>
      <c r="IOB386" s="44"/>
      <c r="IOC386" s="44"/>
      <c r="IOD386" s="44"/>
      <c r="IOE386" s="44"/>
      <c r="IOF386" s="44"/>
      <c r="IOG386" s="44"/>
      <c r="IOH386" s="44"/>
      <c r="IOI386" s="44"/>
      <c r="IOJ386" s="44"/>
      <c r="IOK386" s="44"/>
      <c r="IOL386" s="44"/>
      <c r="IOM386" s="44"/>
      <c r="ION386" s="44"/>
      <c r="IOO386" s="44"/>
      <c r="IOP386" s="44"/>
      <c r="IOQ386" s="44"/>
      <c r="IOR386" s="44"/>
      <c r="IOS386" s="44"/>
      <c r="IOT386" s="44"/>
      <c r="IOU386" s="44"/>
      <c r="IOV386" s="44"/>
      <c r="IOW386" s="44"/>
      <c r="IOX386" s="44"/>
      <c r="IOY386" s="44"/>
      <c r="IOZ386" s="44"/>
      <c r="IPA386" s="44"/>
      <c r="IPB386" s="44"/>
      <c r="IPC386" s="44"/>
      <c r="IPD386" s="44"/>
      <c r="IPE386" s="44"/>
      <c r="IPF386" s="44"/>
      <c r="IPG386" s="44"/>
      <c r="IPH386" s="44"/>
      <c r="IPI386" s="44"/>
      <c r="IPJ386" s="44"/>
      <c r="IPK386" s="44"/>
      <c r="IPL386" s="44"/>
      <c r="IPM386" s="44"/>
      <c r="IPN386" s="44"/>
      <c r="IPO386" s="44"/>
      <c r="IPP386" s="44"/>
      <c r="IPQ386" s="44"/>
      <c r="IPR386" s="44"/>
      <c r="IPS386" s="44"/>
      <c r="IPT386" s="44"/>
      <c r="IPU386" s="44"/>
      <c r="IPV386" s="44"/>
      <c r="IPW386" s="44"/>
      <c r="IPX386" s="44"/>
      <c r="IPY386" s="44"/>
      <c r="IPZ386" s="44"/>
      <c r="IQA386" s="44"/>
      <c r="IQB386" s="44"/>
      <c r="IQC386" s="44"/>
      <c r="IQD386" s="44"/>
      <c r="IQE386" s="44"/>
      <c r="IQF386" s="44"/>
      <c r="IQG386" s="44"/>
      <c r="IQH386" s="44"/>
      <c r="IQI386" s="44"/>
      <c r="IQJ386" s="44"/>
      <c r="IQK386" s="44"/>
      <c r="IQL386" s="44"/>
      <c r="IQM386" s="44"/>
      <c r="IQN386" s="44"/>
      <c r="IQO386" s="44"/>
      <c r="IQP386" s="44"/>
      <c r="IQQ386" s="44"/>
      <c r="IQR386" s="44"/>
      <c r="IQS386" s="44"/>
      <c r="IQT386" s="44"/>
      <c r="IQU386" s="44"/>
      <c r="IQV386" s="44"/>
      <c r="IQW386" s="44"/>
      <c r="IQX386" s="44"/>
      <c r="IQY386" s="44"/>
      <c r="IQZ386" s="44"/>
      <c r="IRA386" s="44"/>
      <c r="IRB386" s="44"/>
      <c r="IRC386" s="44"/>
      <c r="IRD386" s="44"/>
      <c r="IRE386" s="44"/>
      <c r="IRF386" s="44"/>
      <c r="IRG386" s="44"/>
      <c r="IRH386" s="44"/>
      <c r="IRI386" s="44"/>
      <c r="IRJ386" s="44"/>
      <c r="IRK386" s="44"/>
      <c r="IRL386" s="44"/>
      <c r="IRM386" s="44"/>
      <c r="IRN386" s="44"/>
      <c r="IRO386" s="44"/>
      <c r="IRP386" s="44"/>
      <c r="IRQ386" s="44"/>
      <c r="IRR386" s="44"/>
      <c r="IRS386" s="44"/>
      <c r="IRT386" s="44"/>
      <c r="IRU386" s="44"/>
      <c r="IRV386" s="44"/>
      <c r="IRW386" s="44"/>
      <c r="IRX386" s="44"/>
      <c r="IRY386" s="44"/>
      <c r="IRZ386" s="44"/>
      <c r="ISA386" s="44"/>
      <c r="ISB386" s="44"/>
      <c r="ISC386" s="44"/>
      <c r="ISD386" s="44"/>
      <c r="ISE386" s="44"/>
      <c r="ISF386" s="44"/>
      <c r="ISG386" s="44"/>
      <c r="ISH386" s="44"/>
      <c r="ISI386" s="44"/>
      <c r="ISJ386" s="44"/>
      <c r="ISK386" s="44"/>
      <c r="ISL386" s="44"/>
      <c r="ISM386" s="44"/>
      <c r="ISN386" s="44"/>
      <c r="ISO386" s="44"/>
      <c r="ISP386" s="44"/>
      <c r="ISQ386" s="44"/>
      <c r="ISR386" s="44"/>
      <c r="ISS386" s="44"/>
      <c r="IST386" s="44"/>
      <c r="ISU386" s="44"/>
      <c r="ISV386" s="44"/>
      <c r="ISW386" s="44"/>
      <c r="ISX386" s="44"/>
      <c r="ISY386" s="44"/>
      <c r="ISZ386" s="44"/>
      <c r="ITA386" s="44"/>
      <c r="ITB386" s="44"/>
      <c r="ITC386" s="44"/>
      <c r="ITD386" s="44"/>
      <c r="ITE386" s="44"/>
      <c r="ITF386" s="44"/>
      <c r="ITG386" s="44"/>
      <c r="ITH386" s="44"/>
      <c r="ITI386" s="44"/>
      <c r="ITJ386" s="44"/>
      <c r="ITK386" s="44"/>
      <c r="ITL386" s="44"/>
      <c r="ITM386" s="44"/>
      <c r="ITN386" s="44"/>
      <c r="ITO386" s="44"/>
      <c r="ITP386" s="44"/>
      <c r="ITQ386" s="44"/>
      <c r="ITR386" s="44"/>
      <c r="ITS386" s="44"/>
      <c r="ITT386" s="44"/>
      <c r="ITU386" s="44"/>
      <c r="ITV386" s="44"/>
      <c r="ITW386" s="44"/>
      <c r="ITX386" s="44"/>
      <c r="ITY386" s="44"/>
      <c r="ITZ386" s="44"/>
      <c r="IUA386" s="44"/>
      <c r="IUB386" s="44"/>
      <c r="IUC386" s="44"/>
      <c r="IUD386" s="44"/>
      <c r="IUE386" s="44"/>
      <c r="IUF386" s="44"/>
      <c r="IUG386" s="44"/>
      <c r="IUH386" s="44"/>
      <c r="IUI386" s="44"/>
      <c r="IUJ386" s="44"/>
      <c r="IUK386" s="44"/>
      <c r="IUL386" s="44"/>
      <c r="IUM386" s="44"/>
      <c r="IUN386" s="44"/>
      <c r="IUO386" s="44"/>
      <c r="IUP386" s="44"/>
      <c r="IUQ386" s="44"/>
      <c r="IUR386" s="44"/>
      <c r="IUS386" s="44"/>
      <c r="IUT386" s="44"/>
      <c r="IUU386" s="44"/>
      <c r="IUV386" s="44"/>
      <c r="IUW386" s="44"/>
      <c r="IUX386" s="44"/>
      <c r="IUY386" s="44"/>
      <c r="IUZ386" s="44"/>
      <c r="IVA386" s="44"/>
      <c r="IVB386" s="44"/>
      <c r="IVC386" s="44"/>
      <c r="IVD386" s="44"/>
      <c r="IVE386" s="44"/>
      <c r="IVF386" s="44"/>
      <c r="IVG386" s="44"/>
      <c r="IVH386" s="44"/>
      <c r="IVI386" s="44"/>
      <c r="IVJ386" s="44"/>
      <c r="IVK386" s="44"/>
      <c r="IVL386" s="44"/>
      <c r="IVM386" s="44"/>
      <c r="IVN386" s="44"/>
      <c r="IVO386" s="44"/>
      <c r="IVP386" s="44"/>
      <c r="IVQ386" s="44"/>
      <c r="IVR386" s="44"/>
      <c r="IVS386" s="44"/>
      <c r="IVT386" s="44"/>
      <c r="IVU386" s="44"/>
      <c r="IVV386" s="44"/>
      <c r="IVW386" s="44"/>
      <c r="IVX386" s="44"/>
      <c r="IVY386" s="44"/>
      <c r="IVZ386" s="44"/>
      <c r="IWA386" s="44"/>
      <c r="IWB386" s="44"/>
      <c r="IWC386" s="44"/>
      <c r="IWD386" s="44"/>
      <c r="IWE386" s="44"/>
      <c r="IWF386" s="44"/>
      <c r="IWG386" s="44"/>
      <c r="IWH386" s="44"/>
      <c r="IWI386" s="44"/>
      <c r="IWJ386" s="44"/>
      <c r="IWK386" s="44"/>
      <c r="IWL386" s="44"/>
      <c r="IWM386" s="44"/>
      <c r="IWN386" s="44"/>
      <c r="IWO386" s="44"/>
      <c r="IWP386" s="44"/>
      <c r="IWQ386" s="44"/>
      <c r="IWR386" s="44"/>
      <c r="IWS386" s="44"/>
      <c r="IWT386" s="44"/>
      <c r="IWU386" s="44"/>
      <c r="IWV386" s="44"/>
      <c r="IWW386" s="44"/>
      <c r="IWX386" s="44"/>
      <c r="IWY386" s="44"/>
      <c r="IWZ386" s="44"/>
      <c r="IXA386" s="44"/>
      <c r="IXB386" s="44"/>
      <c r="IXC386" s="44"/>
      <c r="IXD386" s="44"/>
      <c r="IXE386" s="44"/>
      <c r="IXF386" s="44"/>
      <c r="IXG386" s="44"/>
      <c r="IXH386" s="44"/>
      <c r="IXI386" s="44"/>
      <c r="IXJ386" s="44"/>
      <c r="IXK386" s="44"/>
      <c r="IXL386" s="44"/>
      <c r="IXM386" s="44"/>
      <c r="IXN386" s="44"/>
      <c r="IXO386" s="44"/>
      <c r="IXP386" s="44"/>
      <c r="IXQ386" s="44"/>
      <c r="IXR386" s="44"/>
      <c r="IXS386" s="44"/>
      <c r="IXT386" s="44"/>
      <c r="IXU386" s="44"/>
      <c r="IXV386" s="44"/>
      <c r="IXW386" s="44"/>
      <c r="IXX386" s="44"/>
      <c r="IXY386" s="44"/>
      <c r="IXZ386" s="44"/>
      <c r="IYA386" s="44"/>
      <c r="IYB386" s="44"/>
      <c r="IYC386" s="44"/>
      <c r="IYD386" s="44"/>
      <c r="IYE386" s="44"/>
      <c r="IYF386" s="44"/>
      <c r="IYG386" s="44"/>
      <c r="IYH386" s="44"/>
      <c r="IYI386" s="44"/>
      <c r="IYJ386" s="44"/>
      <c r="IYK386" s="44"/>
      <c r="IYL386" s="44"/>
      <c r="IYM386" s="44"/>
      <c r="IYN386" s="44"/>
      <c r="IYO386" s="44"/>
      <c r="IYP386" s="44"/>
      <c r="IYQ386" s="44"/>
      <c r="IYR386" s="44"/>
      <c r="IYS386" s="44"/>
      <c r="IYT386" s="44"/>
      <c r="IYU386" s="44"/>
      <c r="IYV386" s="44"/>
      <c r="IYW386" s="44"/>
      <c r="IYX386" s="44"/>
      <c r="IYY386" s="44"/>
      <c r="IYZ386" s="44"/>
      <c r="IZA386" s="44"/>
      <c r="IZB386" s="44"/>
      <c r="IZC386" s="44"/>
      <c r="IZD386" s="44"/>
      <c r="IZE386" s="44"/>
      <c r="IZF386" s="44"/>
      <c r="IZG386" s="44"/>
      <c r="IZH386" s="44"/>
      <c r="IZI386" s="44"/>
      <c r="IZJ386" s="44"/>
      <c r="IZK386" s="44"/>
      <c r="IZL386" s="44"/>
      <c r="IZM386" s="44"/>
      <c r="IZN386" s="44"/>
      <c r="IZO386" s="44"/>
      <c r="IZP386" s="44"/>
      <c r="IZQ386" s="44"/>
      <c r="IZR386" s="44"/>
      <c r="IZS386" s="44"/>
      <c r="IZT386" s="44"/>
      <c r="IZU386" s="44"/>
      <c r="IZV386" s="44"/>
      <c r="IZW386" s="44"/>
      <c r="IZX386" s="44"/>
      <c r="IZY386" s="44"/>
      <c r="IZZ386" s="44"/>
      <c r="JAA386" s="44"/>
      <c r="JAB386" s="44"/>
      <c r="JAC386" s="44"/>
      <c r="JAD386" s="44"/>
      <c r="JAE386" s="44"/>
      <c r="JAF386" s="44"/>
      <c r="JAG386" s="44"/>
      <c r="JAH386" s="44"/>
      <c r="JAI386" s="44"/>
      <c r="JAJ386" s="44"/>
      <c r="JAK386" s="44"/>
      <c r="JAL386" s="44"/>
      <c r="JAM386" s="44"/>
      <c r="JAN386" s="44"/>
      <c r="JAO386" s="44"/>
      <c r="JAP386" s="44"/>
      <c r="JAQ386" s="44"/>
      <c r="JAR386" s="44"/>
      <c r="JAS386" s="44"/>
      <c r="JAT386" s="44"/>
      <c r="JAU386" s="44"/>
      <c r="JAV386" s="44"/>
      <c r="JAW386" s="44"/>
      <c r="JAX386" s="44"/>
      <c r="JAY386" s="44"/>
      <c r="JAZ386" s="44"/>
      <c r="JBA386" s="44"/>
      <c r="JBB386" s="44"/>
      <c r="JBC386" s="44"/>
      <c r="JBD386" s="44"/>
      <c r="JBE386" s="44"/>
      <c r="JBF386" s="44"/>
      <c r="JBG386" s="44"/>
      <c r="JBH386" s="44"/>
      <c r="JBI386" s="44"/>
      <c r="JBJ386" s="44"/>
      <c r="JBK386" s="44"/>
      <c r="JBL386" s="44"/>
      <c r="JBM386" s="44"/>
      <c r="JBN386" s="44"/>
      <c r="JBO386" s="44"/>
      <c r="JBP386" s="44"/>
      <c r="JBQ386" s="44"/>
      <c r="JBR386" s="44"/>
      <c r="JBS386" s="44"/>
      <c r="JBT386" s="44"/>
      <c r="JBU386" s="44"/>
      <c r="JBV386" s="44"/>
      <c r="JBW386" s="44"/>
      <c r="JBX386" s="44"/>
      <c r="JBY386" s="44"/>
      <c r="JBZ386" s="44"/>
      <c r="JCA386" s="44"/>
      <c r="JCB386" s="44"/>
      <c r="JCC386" s="44"/>
      <c r="JCD386" s="44"/>
      <c r="JCE386" s="44"/>
      <c r="JCF386" s="44"/>
      <c r="JCG386" s="44"/>
      <c r="JCH386" s="44"/>
      <c r="JCI386" s="44"/>
      <c r="JCJ386" s="44"/>
      <c r="JCK386" s="44"/>
      <c r="JCL386" s="44"/>
      <c r="JCM386" s="44"/>
      <c r="JCN386" s="44"/>
      <c r="JCO386" s="44"/>
      <c r="JCP386" s="44"/>
      <c r="JCQ386" s="44"/>
      <c r="JCR386" s="44"/>
      <c r="JCS386" s="44"/>
      <c r="JCT386" s="44"/>
      <c r="JCU386" s="44"/>
      <c r="JCV386" s="44"/>
      <c r="JCW386" s="44"/>
      <c r="JCX386" s="44"/>
      <c r="JCY386" s="44"/>
      <c r="JCZ386" s="44"/>
      <c r="JDA386" s="44"/>
      <c r="JDB386" s="44"/>
      <c r="JDC386" s="44"/>
      <c r="JDD386" s="44"/>
      <c r="JDE386" s="44"/>
      <c r="JDF386" s="44"/>
      <c r="JDG386" s="44"/>
      <c r="JDH386" s="44"/>
      <c r="JDI386" s="44"/>
      <c r="JDJ386" s="44"/>
      <c r="JDK386" s="44"/>
      <c r="JDL386" s="44"/>
      <c r="JDM386" s="44"/>
      <c r="JDN386" s="44"/>
      <c r="JDO386" s="44"/>
      <c r="JDP386" s="44"/>
      <c r="JDQ386" s="44"/>
      <c r="JDR386" s="44"/>
      <c r="JDS386" s="44"/>
      <c r="JDT386" s="44"/>
      <c r="JDU386" s="44"/>
      <c r="JDV386" s="44"/>
      <c r="JDW386" s="44"/>
      <c r="JDX386" s="44"/>
      <c r="JDY386" s="44"/>
      <c r="JDZ386" s="44"/>
      <c r="JEA386" s="44"/>
      <c r="JEB386" s="44"/>
      <c r="JEC386" s="44"/>
      <c r="JED386" s="44"/>
      <c r="JEE386" s="44"/>
      <c r="JEF386" s="44"/>
      <c r="JEG386" s="44"/>
      <c r="JEH386" s="44"/>
      <c r="JEI386" s="44"/>
      <c r="JEJ386" s="44"/>
      <c r="JEK386" s="44"/>
      <c r="JEL386" s="44"/>
      <c r="JEM386" s="44"/>
      <c r="JEN386" s="44"/>
      <c r="JEO386" s="44"/>
      <c r="JEP386" s="44"/>
      <c r="JEQ386" s="44"/>
      <c r="JER386" s="44"/>
      <c r="JES386" s="44"/>
      <c r="JET386" s="44"/>
      <c r="JEU386" s="44"/>
      <c r="JEV386" s="44"/>
      <c r="JEW386" s="44"/>
      <c r="JEX386" s="44"/>
      <c r="JEY386" s="44"/>
      <c r="JEZ386" s="44"/>
      <c r="JFA386" s="44"/>
      <c r="JFB386" s="44"/>
      <c r="JFC386" s="44"/>
      <c r="JFD386" s="44"/>
      <c r="JFE386" s="44"/>
      <c r="JFF386" s="44"/>
      <c r="JFG386" s="44"/>
      <c r="JFH386" s="44"/>
      <c r="JFI386" s="44"/>
      <c r="JFJ386" s="44"/>
      <c r="JFK386" s="44"/>
      <c r="JFL386" s="44"/>
      <c r="JFM386" s="44"/>
      <c r="JFN386" s="44"/>
      <c r="JFO386" s="44"/>
      <c r="JFP386" s="44"/>
      <c r="JFQ386" s="44"/>
      <c r="JFR386" s="44"/>
      <c r="JFS386" s="44"/>
      <c r="JFT386" s="44"/>
      <c r="JFU386" s="44"/>
      <c r="JFV386" s="44"/>
      <c r="JFW386" s="44"/>
      <c r="JFX386" s="44"/>
      <c r="JFY386" s="44"/>
      <c r="JFZ386" s="44"/>
      <c r="JGA386" s="44"/>
      <c r="JGB386" s="44"/>
      <c r="JGC386" s="44"/>
      <c r="JGD386" s="44"/>
      <c r="JGE386" s="44"/>
      <c r="JGF386" s="44"/>
      <c r="JGG386" s="44"/>
      <c r="JGH386" s="44"/>
      <c r="JGI386" s="44"/>
      <c r="JGJ386" s="44"/>
      <c r="JGK386" s="44"/>
      <c r="JGL386" s="44"/>
      <c r="JGM386" s="44"/>
      <c r="JGN386" s="44"/>
      <c r="JGO386" s="44"/>
      <c r="JGP386" s="44"/>
      <c r="JGQ386" s="44"/>
      <c r="JGR386" s="44"/>
      <c r="JGS386" s="44"/>
      <c r="JGT386" s="44"/>
      <c r="JGU386" s="44"/>
      <c r="JGV386" s="44"/>
      <c r="JGW386" s="44"/>
      <c r="JGX386" s="44"/>
      <c r="JGY386" s="44"/>
      <c r="JGZ386" s="44"/>
      <c r="JHA386" s="44"/>
      <c r="JHB386" s="44"/>
      <c r="JHC386" s="44"/>
      <c r="JHD386" s="44"/>
      <c r="JHE386" s="44"/>
      <c r="JHF386" s="44"/>
      <c r="JHG386" s="44"/>
      <c r="JHH386" s="44"/>
      <c r="JHI386" s="44"/>
      <c r="JHJ386" s="44"/>
      <c r="JHK386" s="44"/>
      <c r="JHL386" s="44"/>
      <c r="JHM386" s="44"/>
      <c r="JHN386" s="44"/>
      <c r="JHO386" s="44"/>
      <c r="JHP386" s="44"/>
      <c r="JHQ386" s="44"/>
      <c r="JHR386" s="44"/>
      <c r="JHS386" s="44"/>
      <c r="JHT386" s="44"/>
      <c r="JHU386" s="44"/>
      <c r="JHV386" s="44"/>
      <c r="JHW386" s="44"/>
      <c r="JHX386" s="44"/>
      <c r="JHY386" s="44"/>
      <c r="JHZ386" s="44"/>
      <c r="JIA386" s="44"/>
      <c r="JIB386" s="44"/>
      <c r="JIC386" s="44"/>
      <c r="JID386" s="44"/>
      <c r="JIE386" s="44"/>
      <c r="JIF386" s="44"/>
      <c r="JIG386" s="44"/>
      <c r="JIH386" s="44"/>
      <c r="JII386" s="44"/>
      <c r="JIJ386" s="44"/>
      <c r="JIK386" s="44"/>
      <c r="JIL386" s="44"/>
      <c r="JIM386" s="44"/>
      <c r="JIN386" s="44"/>
      <c r="JIO386" s="44"/>
      <c r="JIP386" s="44"/>
      <c r="JIQ386" s="44"/>
      <c r="JIR386" s="44"/>
      <c r="JIS386" s="44"/>
      <c r="JIT386" s="44"/>
      <c r="JIU386" s="44"/>
      <c r="JIV386" s="44"/>
      <c r="JIW386" s="44"/>
      <c r="JIX386" s="44"/>
      <c r="JIY386" s="44"/>
      <c r="JIZ386" s="44"/>
      <c r="JJA386" s="44"/>
      <c r="JJB386" s="44"/>
      <c r="JJC386" s="44"/>
      <c r="JJD386" s="44"/>
      <c r="JJE386" s="44"/>
      <c r="JJF386" s="44"/>
      <c r="JJG386" s="44"/>
      <c r="JJH386" s="44"/>
      <c r="JJI386" s="44"/>
      <c r="JJJ386" s="44"/>
      <c r="JJK386" s="44"/>
      <c r="JJL386" s="44"/>
      <c r="JJM386" s="44"/>
      <c r="JJN386" s="44"/>
      <c r="JJO386" s="44"/>
      <c r="JJP386" s="44"/>
      <c r="JJQ386" s="44"/>
      <c r="JJR386" s="44"/>
      <c r="JJS386" s="44"/>
      <c r="JJT386" s="44"/>
      <c r="JJU386" s="44"/>
      <c r="JJV386" s="44"/>
      <c r="JJW386" s="44"/>
      <c r="JJX386" s="44"/>
      <c r="JJY386" s="44"/>
      <c r="JJZ386" s="44"/>
      <c r="JKA386" s="44"/>
      <c r="JKB386" s="44"/>
      <c r="JKC386" s="44"/>
      <c r="JKD386" s="44"/>
      <c r="JKE386" s="44"/>
      <c r="JKF386" s="44"/>
      <c r="JKG386" s="44"/>
      <c r="JKH386" s="44"/>
      <c r="JKI386" s="44"/>
      <c r="JKJ386" s="44"/>
      <c r="JKK386" s="44"/>
      <c r="JKL386" s="44"/>
      <c r="JKM386" s="44"/>
      <c r="JKN386" s="44"/>
      <c r="JKO386" s="44"/>
      <c r="JKP386" s="44"/>
      <c r="JKQ386" s="44"/>
      <c r="JKR386" s="44"/>
      <c r="JKS386" s="44"/>
      <c r="JKT386" s="44"/>
      <c r="JKU386" s="44"/>
      <c r="JKV386" s="44"/>
      <c r="JKW386" s="44"/>
      <c r="JKX386" s="44"/>
      <c r="JKY386" s="44"/>
      <c r="JKZ386" s="44"/>
      <c r="JLA386" s="44"/>
      <c r="JLB386" s="44"/>
      <c r="JLC386" s="44"/>
      <c r="JLD386" s="44"/>
      <c r="JLE386" s="44"/>
      <c r="JLF386" s="44"/>
      <c r="JLG386" s="44"/>
      <c r="JLH386" s="44"/>
      <c r="JLI386" s="44"/>
      <c r="JLJ386" s="44"/>
      <c r="JLK386" s="44"/>
      <c r="JLL386" s="44"/>
      <c r="JLM386" s="44"/>
      <c r="JLN386" s="44"/>
      <c r="JLO386" s="44"/>
      <c r="JLP386" s="44"/>
      <c r="JLQ386" s="44"/>
      <c r="JLR386" s="44"/>
      <c r="JLS386" s="44"/>
      <c r="JLT386" s="44"/>
      <c r="JLU386" s="44"/>
      <c r="JLV386" s="44"/>
      <c r="JLW386" s="44"/>
      <c r="JLX386" s="44"/>
      <c r="JLY386" s="44"/>
      <c r="JLZ386" s="44"/>
      <c r="JMA386" s="44"/>
      <c r="JMB386" s="44"/>
      <c r="JMC386" s="44"/>
      <c r="JMD386" s="44"/>
      <c r="JME386" s="44"/>
      <c r="JMF386" s="44"/>
      <c r="JMG386" s="44"/>
      <c r="JMH386" s="44"/>
      <c r="JMI386" s="44"/>
      <c r="JMJ386" s="44"/>
      <c r="JMK386" s="44"/>
      <c r="JML386" s="44"/>
      <c r="JMM386" s="44"/>
      <c r="JMN386" s="44"/>
      <c r="JMO386" s="44"/>
      <c r="JMP386" s="44"/>
      <c r="JMQ386" s="44"/>
      <c r="JMR386" s="44"/>
      <c r="JMS386" s="44"/>
      <c r="JMT386" s="44"/>
      <c r="JMU386" s="44"/>
      <c r="JMV386" s="44"/>
      <c r="JMW386" s="44"/>
      <c r="JMX386" s="44"/>
      <c r="JMY386" s="44"/>
      <c r="JMZ386" s="44"/>
      <c r="JNA386" s="44"/>
      <c r="JNB386" s="44"/>
      <c r="JNC386" s="44"/>
      <c r="JND386" s="44"/>
      <c r="JNE386" s="44"/>
      <c r="JNF386" s="44"/>
      <c r="JNG386" s="44"/>
      <c r="JNH386" s="44"/>
      <c r="JNI386" s="44"/>
      <c r="JNJ386" s="44"/>
      <c r="JNK386" s="44"/>
      <c r="JNL386" s="44"/>
      <c r="JNM386" s="44"/>
      <c r="JNN386" s="44"/>
      <c r="JNO386" s="44"/>
      <c r="JNP386" s="44"/>
      <c r="JNQ386" s="44"/>
      <c r="JNR386" s="44"/>
      <c r="JNS386" s="44"/>
      <c r="JNT386" s="44"/>
      <c r="JNU386" s="44"/>
      <c r="JNV386" s="44"/>
      <c r="JNW386" s="44"/>
      <c r="JNX386" s="44"/>
      <c r="JNY386" s="44"/>
      <c r="JNZ386" s="44"/>
      <c r="JOA386" s="44"/>
      <c r="JOB386" s="44"/>
      <c r="JOC386" s="44"/>
      <c r="JOD386" s="44"/>
      <c r="JOE386" s="44"/>
      <c r="JOF386" s="44"/>
      <c r="JOG386" s="44"/>
      <c r="JOH386" s="44"/>
      <c r="JOI386" s="44"/>
      <c r="JOJ386" s="44"/>
      <c r="JOK386" s="44"/>
      <c r="JOL386" s="44"/>
      <c r="JOM386" s="44"/>
      <c r="JON386" s="44"/>
      <c r="JOO386" s="44"/>
      <c r="JOP386" s="44"/>
      <c r="JOQ386" s="44"/>
      <c r="JOR386" s="44"/>
      <c r="JOS386" s="44"/>
      <c r="JOT386" s="44"/>
      <c r="JOU386" s="44"/>
      <c r="JOV386" s="44"/>
      <c r="JOW386" s="44"/>
      <c r="JOX386" s="44"/>
      <c r="JOY386" s="44"/>
      <c r="JOZ386" s="44"/>
      <c r="JPA386" s="44"/>
      <c r="JPB386" s="44"/>
      <c r="JPC386" s="44"/>
      <c r="JPD386" s="44"/>
      <c r="JPE386" s="44"/>
      <c r="JPF386" s="44"/>
      <c r="JPG386" s="44"/>
      <c r="JPH386" s="44"/>
      <c r="JPI386" s="44"/>
      <c r="JPJ386" s="44"/>
      <c r="JPK386" s="44"/>
      <c r="JPL386" s="44"/>
      <c r="JPM386" s="44"/>
      <c r="JPN386" s="44"/>
      <c r="JPO386" s="44"/>
      <c r="JPP386" s="44"/>
      <c r="JPQ386" s="44"/>
      <c r="JPR386" s="44"/>
      <c r="JPS386" s="44"/>
      <c r="JPT386" s="44"/>
      <c r="JPU386" s="44"/>
      <c r="JPV386" s="44"/>
      <c r="JPW386" s="44"/>
      <c r="JPX386" s="44"/>
      <c r="JPY386" s="44"/>
      <c r="JPZ386" s="44"/>
      <c r="JQA386" s="44"/>
      <c r="JQB386" s="44"/>
      <c r="JQC386" s="44"/>
      <c r="JQD386" s="44"/>
      <c r="JQE386" s="44"/>
      <c r="JQF386" s="44"/>
      <c r="JQG386" s="44"/>
      <c r="JQH386" s="44"/>
      <c r="JQI386" s="44"/>
      <c r="JQJ386" s="44"/>
      <c r="JQK386" s="44"/>
      <c r="JQL386" s="44"/>
      <c r="JQM386" s="44"/>
      <c r="JQN386" s="44"/>
      <c r="JQO386" s="44"/>
      <c r="JQP386" s="44"/>
      <c r="JQQ386" s="44"/>
      <c r="JQR386" s="44"/>
      <c r="JQS386" s="44"/>
      <c r="JQT386" s="44"/>
      <c r="JQU386" s="44"/>
      <c r="JQV386" s="44"/>
      <c r="JQW386" s="44"/>
      <c r="JQX386" s="44"/>
      <c r="JQY386" s="44"/>
      <c r="JQZ386" s="44"/>
      <c r="JRA386" s="44"/>
      <c r="JRB386" s="44"/>
      <c r="JRC386" s="44"/>
      <c r="JRD386" s="44"/>
      <c r="JRE386" s="44"/>
      <c r="JRF386" s="44"/>
      <c r="JRG386" s="44"/>
      <c r="JRH386" s="44"/>
      <c r="JRI386" s="44"/>
      <c r="JRJ386" s="44"/>
      <c r="JRK386" s="44"/>
      <c r="JRL386" s="44"/>
      <c r="JRM386" s="44"/>
      <c r="JRN386" s="44"/>
      <c r="JRO386" s="44"/>
      <c r="JRP386" s="44"/>
      <c r="JRQ386" s="44"/>
      <c r="JRR386" s="44"/>
      <c r="JRS386" s="44"/>
      <c r="JRT386" s="44"/>
      <c r="JRU386" s="44"/>
      <c r="JRV386" s="44"/>
      <c r="JRW386" s="44"/>
      <c r="JRX386" s="44"/>
      <c r="JRY386" s="44"/>
      <c r="JRZ386" s="44"/>
      <c r="JSA386" s="44"/>
      <c r="JSB386" s="44"/>
      <c r="JSC386" s="44"/>
      <c r="JSD386" s="44"/>
      <c r="JSE386" s="44"/>
      <c r="JSF386" s="44"/>
      <c r="JSG386" s="44"/>
      <c r="JSH386" s="44"/>
      <c r="JSI386" s="44"/>
      <c r="JSJ386" s="44"/>
      <c r="JSK386" s="44"/>
      <c r="JSL386" s="44"/>
      <c r="JSM386" s="44"/>
      <c r="JSN386" s="44"/>
      <c r="JSO386" s="44"/>
      <c r="JSP386" s="44"/>
      <c r="JSQ386" s="44"/>
      <c r="JSR386" s="44"/>
      <c r="JSS386" s="44"/>
      <c r="JST386" s="44"/>
      <c r="JSU386" s="44"/>
      <c r="JSV386" s="44"/>
      <c r="JSW386" s="44"/>
      <c r="JSX386" s="44"/>
      <c r="JSY386" s="44"/>
      <c r="JSZ386" s="44"/>
      <c r="JTA386" s="44"/>
      <c r="JTB386" s="44"/>
      <c r="JTC386" s="44"/>
      <c r="JTD386" s="44"/>
      <c r="JTE386" s="44"/>
      <c r="JTF386" s="44"/>
      <c r="JTG386" s="44"/>
      <c r="JTH386" s="44"/>
      <c r="JTI386" s="44"/>
      <c r="JTJ386" s="44"/>
      <c r="JTK386" s="44"/>
      <c r="JTL386" s="44"/>
      <c r="JTM386" s="44"/>
      <c r="JTN386" s="44"/>
      <c r="JTO386" s="44"/>
      <c r="JTP386" s="44"/>
      <c r="JTQ386" s="44"/>
      <c r="JTR386" s="44"/>
      <c r="JTS386" s="44"/>
      <c r="JTT386" s="44"/>
      <c r="JTU386" s="44"/>
      <c r="JTV386" s="44"/>
      <c r="JTW386" s="44"/>
      <c r="JTX386" s="44"/>
      <c r="JTY386" s="44"/>
      <c r="JTZ386" s="44"/>
      <c r="JUA386" s="44"/>
      <c r="JUB386" s="44"/>
      <c r="JUC386" s="44"/>
      <c r="JUD386" s="44"/>
      <c r="JUE386" s="44"/>
      <c r="JUF386" s="44"/>
      <c r="JUG386" s="44"/>
      <c r="JUH386" s="44"/>
      <c r="JUI386" s="44"/>
      <c r="JUJ386" s="44"/>
      <c r="JUK386" s="44"/>
      <c r="JUL386" s="44"/>
      <c r="JUM386" s="44"/>
      <c r="JUN386" s="44"/>
      <c r="JUO386" s="44"/>
      <c r="JUP386" s="44"/>
      <c r="JUQ386" s="44"/>
      <c r="JUR386" s="44"/>
      <c r="JUS386" s="44"/>
      <c r="JUT386" s="44"/>
      <c r="JUU386" s="44"/>
      <c r="JUV386" s="44"/>
      <c r="JUW386" s="44"/>
      <c r="JUX386" s="44"/>
      <c r="JUY386" s="44"/>
      <c r="JUZ386" s="44"/>
      <c r="JVA386" s="44"/>
      <c r="JVB386" s="44"/>
      <c r="JVC386" s="44"/>
      <c r="JVD386" s="44"/>
      <c r="JVE386" s="44"/>
      <c r="JVF386" s="44"/>
      <c r="JVG386" s="44"/>
      <c r="JVH386" s="44"/>
      <c r="JVI386" s="44"/>
      <c r="JVJ386" s="44"/>
      <c r="JVK386" s="44"/>
      <c r="JVL386" s="44"/>
      <c r="JVM386" s="44"/>
      <c r="JVN386" s="44"/>
      <c r="JVO386" s="44"/>
      <c r="JVP386" s="44"/>
      <c r="JVQ386" s="44"/>
      <c r="JVR386" s="44"/>
      <c r="JVS386" s="44"/>
      <c r="JVT386" s="44"/>
      <c r="JVU386" s="44"/>
      <c r="JVV386" s="44"/>
      <c r="JVW386" s="44"/>
      <c r="JVX386" s="44"/>
      <c r="JVY386" s="44"/>
      <c r="JVZ386" s="44"/>
      <c r="JWA386" s="44"/>
      <c r="JWB386" s="44"/>
      <c r="JWC386" s="44"/>
      <c r="JWD386" s="44"/>
      <c r="JWE386" s="44"/>
      <c r="JWF386" s="44"/>
      <c r="JWG386" s="44"/>
      <c r="JWH386" s="44"/>
      <c r="JWI386" s="44"/>
      <c r="JWJ386" s="44"/>
      <c r="JWK386" s="44"/>
      <c r="JWL386" s="44"/>
      <c r="JWM386" s="44"/>
      <c r="JWN386" s="44"/>
      <c r="JWO386" s="44"/>
      <c r="JWP386" s="44"/>
      <c r="JWQ386" s="44"/>
      <c r="JWR386" s="44"/>
      <c r="JWS386" s="44"/>
      <c r="JWT386" s="44"/>
      <c r="JWU386" s="44"/>
      <c r="JWV386" s="44"/>
      <c r="JWW386" s="44"/>
      <c r="JWX386" s="44"/>
      <c r="JWY386" s="44"/>
      <c r="JWZ386" s="44"/>
      <c r="JXA386" s="44"/>
      <c r="JXB386" s="44"/>
      <c r="JXC386" s="44"/>
      <c r="JXD386" s="44"/>
      <c r="JXE386" s="44"/>
      <c r="JXF386" s="44"/>
      <c r="JXG386" s="44"/>
      <c r="JXH386" s="44"/>
      <c r="JXI386" s="44"/>
      <c r="JXJ386" s="44"/>
      <c r="JXK386" s="44"/>
      <c r="JXL386" s="44"/>
      <c r="JXM386" s="44"/>
      <c r="JXN386" s="44"/>
      <c r="JXO386" s="44"/>
      <c r="JXP386" s="44"/>
      <c r="JXQ386" s="44"/>
      <c r="JXR386" s="44"/>
      <c r="JXS386" s="44"/>
      <c r="JXT386" s="44"/>
      <c r="JXU386" s="44"/>
      <c r="JXV386" s="44"/>
      <c r="JXW386" s="44"/>
      <c r="JXX386" s="44"/>
      <c r="JXY386" s="44"/>
      <c r="JXZ386" s="44"/>
      <c r="JYA386" s="44"/>
      <c r="JYB386" s="44"/>
      <c r="JYC386" s="44"/>
      <c r="JYD386" s="44"/>
      <c r="JYE386" s="44"/>
      <c r="JYF386" s="44"/>
      <c r="JYG386" s="44"/>
      <c r="JYH386" s="44"/>
      <c r="JYI386" s="44"/>
      <c r="JYJ386" s="44"/>
      <c r="JYK386" s="44"/>
      <c r="JYL386" s="44"/>
      <c r="JYM386" s="44"/>
      <c r="JYN386" s="44"/>
      <c r="JYO386" s="44"/>
      <c r="JYP386" s="44"/>
      <c r="JYQ386" s="44"/>
      <c r="JYR386" s="44"/>
      <c r="JYS386" s="44"/>
      <c r="JYT386" s="44"/>
      <c r="JYU386" s="44"/>
      <c r="JYV386" s="44"/>
      <c r="JYW386" s="44"/>
      <c r="JYX386" s="44"/>
      <c r="JYY386" s="44"/>
      <c r="JYZ386" s="44"/>
      <c r="JZA386" s="44"/>
      <c r="JZB386" s="44"/>
      <c r="JZC386" s="44"/>
      <c r="JZD386" s="44"/>
      <c r="JZE386" s="44"/>
      <c r="JZF386" s="44"/>
      <c r="JZG386" s="44"/>
      <c r="JZH386" s="44"/>
      <c r="JZI386" s="44"/>
      <c r="JZJ386" s="44"/>
      <c r="JZK386" s="44"/>
      <c r="JZL386" s="44"/>
      <c r="JZM386" s="44"/>
      <c r="JZN386" s="44"/>
      <c r="JZO386" s="44"/>
      <c r="JZP386" s="44"/>
      <c r="JZQ386" s="44"/>
      <c r="JZR386" s="44"/>
      <c r="JZS386" s="44"/>
      <c r="JZT386" s="44"/>
      <c r="JZU386" s="44"/>
      <c r="JZV386" s="44"/>
      <c r="JZW386" s="44"/>
      <c r="JZX386" s="44"/>
      <c r="JZY386" s="44"/>
      <c r="JZZ386" s="44"/>
      <c r="KAA386" s="44"/>
      <c r="KAB386" s="44"/>
      <c r="KAC386" s="44"/>
      <c r="KAD386" s="44"/>
      <c r="KAE386" s="44"/>
      <c r="KAF386" s="44"/>
      <c r="KAG386" s="44"/>
      <c r="KAH386" s="44"/>
      <c r="KAI386" s="44"/>
      <c r="KAJ386" s="44"/>
      <c r="KAK386" s="44"/>
      <c r="KAL386" s="44"/>
      <c r="KAM386" s="44"/>
      <c r="KAN386" s="44"/>
      <c r="KAO386" s="44"/>
      <c r="KAP386" s="44"/>
      <c r="KAQ386" s="44"/>
      <c r="KAR386" s="44"/>
      <c r="KAS386" s="44"/>
      <c r="KAT386" s="44"/>
      <c r="KAU386" s="44"/>
      <c r="KAV386" s="44"/>
      <c r="KAW386" s="44"/>
      <c r="KAX386" s="44"/>
      <c r="KAY386" s="44"/>
      <c r="KAZ386" s="44"/>
      <c r="KBA386" s="44"/>
      <c r="KBB386" s="44"/>
      <c r="KBC386" s="44"/>
      <c r="KBD386" s="44"/>
      <c r="KBE386" s="44"/>
      <c r="KBF386" s="44"/>
      <c r="KBG386" s="44"/>
      <c r="KBH386" s="44"/>
      <c r="KBI386" s="44"/>
      <c r="KBJ386" s="44"/>
      <c r="KBK386" s="44"/>
      <c r="KBL386" s="44"/>
      <c r="KBM386" s="44"/>
      <c r="KBN386" s="44"/>
      <c r="KBO386" s="44"/>
      <c r="KBP386" s="44"/>
      <c r="KBQ386" s="44"/>
      <c r="KBR386" s="44"/>
      <c r="KBS386" s="44"/>
      <c r="KBT386" s="44"/>
      <c r="KBU386" s="44"/>
      <c r="KBV386" s="44"/>
      <c r="KBW386" s="44"/>
      <c r="KBX386" s="44"/>
      <c r="KBY386" s="44"/>
      <c r="KBZ386" s="44"/>
      <c r="KCA386" s="44"/>
      <c r="KCB386" s="44"/>
      <c r="KCC386" s="44"/>
      <c r="KCD386" s="44"/>
      <c r="KCE386" s="44"/>
      <c r="KCF386" s="44"/>
      <c r="KCG386" s="44"/>
      <c r="KCH386" s="44"/>
      <c r="KCI386" s="44"/>
      <c r="KCJ386" s="44"/>
      <c r="KCK386" s="44"/>
      <c r="KCL386" s="44"/>
      <c r="KCM386" s="44"/>
      <c r="KCN386" s="44"/>
      <c r="KCO386" s="44"/>
      <c r="KCP386" s="44"/>
      <c r="KCQ386" s="44"/>
      <c r="KCR386" s="44"/>
      <c r="KCS386" s="44"/>
      <c r="KCT386" s="44"/>
      <c r="KCU386" s="44"/>
      <c r="KCV386" s="44"/>
      <c r="KCW386" s="44"/>
      <c r="KCX386" s="44"/>
      <c r="KCY386" s="44"/>
      <c r="KCZ386" s="44"/>
      <c r="KDA386" s="44"/>
      <c r="KDB386" s="44"/>
      <c r="KDC386" s="44"/>
      <c r="KDD386" s="44"/>
      <c r="KDE386" s="44"/>
      <c r="KDF386" s="44"/>
      <c r="KDG386" s="44"/>
      <c r="KDH386" s="44"/>
      <c r="KDI386" s="44"/>
      <c r="KDJ386" s="44"/>
      <c r="KDK386" s="44"/>
      <c r="KDL386" s="44"/>
      <c r="KDM386" s="44"/>
      <c r="KDN386" s="44"/>
      <c r="KDO386" s="44"/>
      <c r="KDP386" s="44"/>
      <c r="KDQ386" s="44"/>
      <c r="KDR386" s="44"/>
      <c r="KDS386" s="44"/>
      <c r="KDT386" s="44"/>
      <c r="KDU386" s="44"/>
      <c r="KDV386" s="44"/>
      <c r="KDW386" s="44"/>
      <c r="KDX386" s="44"/>
      <c r="KDY386" s="44"/>
      <c r="KDZ386" s="44"/>
      <c r="KEA386" s="44"/>
      <c r="KEB386" s="44"/>
      <c r="KEC386" s="44"/>
      <c r="KED386" s="44"/>
      <c r="KEE386" s="44"/>
      <c r="KEF386" s="44"/>
      <c r="KEG386" s="44"/>
      <c r="KEH386" s="44"/>
      <c r="KEI386" s="44"/>
      <c r="KEJ386" s="44"/>
      <c r="KEK386" s="44"/>
      <c r="KEL386" s="44"/>
      <c r="KEM386" s="44"/>
      <c r="KEN386" s="44"/>
      <c r="KEO386" s="44"/>
      <c r="KEP386" s="44"/>
      <c r="KEQ386" s="44"/>
      <c r="KER386" s="44"/>
      <c r="KES386" s="44"/>
      <c r="KET386" s="44"/>
      <c r="KEU386" s="44"/>
      <c r="KEV386" s="44"/>
      <c r="KEW386" s="44"/>
      <c r="KEX386" s="44"/>
      <c r="KEY386" s="44"/>
      <c r="KEZ386" s="44"/>
      <c r="KFA386" s="44"/>
      <c r="KFB386" s="44"/>
      <c r="KFC386" s="44"/>
      <c r="KFD386" s="44"/>
      <c r="KFE386" s="44"/>
      <c r="KFF386" s="44"/>
      <c r="KFG386" s="44"/>
      <c r="KFH386" s="44"/>
      <c r="KFI386" s="44"/>
      <c r="KFJ386" s="44"/>
      <c r="KFK386" s="44"/>
      <c r="KFL386" s="44"/>
      <c r="KFM386" s="44"/>
      <c r="KFN386" s="44"/>
      <c r="KFO386" s="44"/>
      <c r="KFP386" s="44"/>
      <c r="KFQ386" s="44"/>
      <c r="KFR386" s="44"/>
      <c r="KFS386" s="44"/>
      <c r="KFT386" s="44"/>
      <c r="KFU386" s="44"/>
      <c r="KFV386" s="44"/>
      <c r="KFW386" s="44"/>
      <c r="KFX386" s="44"/>
      <c r="KFY386" s="44"/>
      <c r="KFZ386" s="44"/>
      <c r="KGA386" s="44"/>
      <c r="KGB386" s="44"/>
      <c r="KGC386" s="44"/>
      <c r="KGD386" s="44"/>
      <c r="KGE386" s="44"/>
      <c r="KGF386" s="44"/>
      <c r="KGG386" s="44"/>
      <c r="KGH386" s="44"/>
      <c r="KGI386" s="44"/>
      <c r="KGJ386" s="44"/>
      <c r="KGK386" s="44"/>
      <c r="KGL386" s="44"/>
      <c r="KGM386" s="44"/>
      <c r="KGN386" s="44"/>
      <c r="KGO386" s="44"/>
      <c r="KGP386" s="44"/>
      <c r="KGQ386" s="44"/>
      <c r="KGR386" s="44"/>
      <c r="KGS386" s="44"/>
      <c r="KGT386" s="44"/>
      <c r="KGU386" s="44"/>
      <c r="KGV386" s="44"/>
      <c r="KGW386" s="44"/>
      <c r="KGX386" s="44"/>
      <c r="KGY386" s="44"/>
      <c r="KGZ386" s="44"/>
      <c r="KHA386" s="44"/>
      <c r="KHB386" s="44"/>
      <c r="KHC386" s="44"/>
      <c r="KHD386" s="44"/>
      <c r="KHE386" s="44"/>
      <c r="KHF386" s="44"/>
      <c r="KHG386" s="44"/>
      <c r="KHH386" s="44"/>
      <c r="KHI386" s="44"/>
      <c r="KHJ386" s="44"/>
      <c r="KHK386" s="44"/>
      <c r="KHL386" s="44"/>
      <c r="KHM386" s="44"/>
      <c r="KHN386" s="44"/>
      <c r="KHO386" s="44"/>
      <c r="KHP386" s="44"/>
      <c r="KHQ386" s="44"/>
      <c r="KHR386" s="44"/>
      <c r="KHS386" s="44"/>
      <c r="KHT386" s="44"/>
      <c r="KHU386" s="44"/>
      <c r="KHV386" s="44"/>
      <c r="KHW386" s="44"/>
      <c r="KHX386" s="44"/>
      <c r="KHY386" s="44"/>
      <c r="KHZ386" s="44"/>
      <c r="KIA386" s="44"/>
      <c r="KIB386" s="44"/>
      <c r="KIC386" s="44"/>
      <c r="KID386" s="44"/>
      <c r="KIE386" s="44"/>
      <c r="KIF386" s="44"/>
      <c r="KIG386" s="44"/>
      <c r="KIH386" s="44"/>
      <c r="KII386" s="44"/>
      <c r="KIJ386" s="44"/>
      <c r="KIK386" s="44"/>
      <c r="KIL386" s="44"/>
      <c r="KIM386" s="44"/>
      <c r="KIN386" s="44"/>
      <c r="KIO386" s="44"/>
      <c r="KIP386" s="44"/>
      <c r="KIQ386" s="44"/>
      <c r="KIR386" s="44"/>
      <c r="KIS386" s="44"/>
      <c r="KIT386" s="44"/>
      <c r="KIU386" s="44"/>
      <c r="KIV386" s="44"/>
      <c r="KIW386" s="44"/>
      <c r="KIX386" s="44"/>
      <c r="KIY386" s="44"/>
      <c r="KIZ386" s="44"/>
      <c r="KJA386" s="44"/>
      <c r="KJB386" s="44"/>
      <c r="KJC386" s="44"/>
      <c r="KJD386" s="44"/>
      <c r="KJE386" s="44"/>
      <c r="KJF386" s="44"/>
      <c r="KJG386" s="44"/>
      <c r="KJH386" s="44"/>
      <c r="KJI386" s="44"/>
      <c r="KJJ386" s="44"/>
      <c r="KJK386" s="44"/>
      <c r="KJL386" s="44"/>
      <c r="KJM386" s="44"/>
      <c r="KJN386" s="44"/>
      <c r="KJO386" s="44"/>
      <c r="KJP386" s="44"/>
      <c r="KJQ386" s="44"/>
      <c r="KJR386" s="44"/>
      <c r="KJS386" s="44"/>
      <c r="KJT386" s="44"/>
      <c r="KJU386" s="44"/>
      <c r="KJV386" s="44"/>
      <c r="KJW386" s="44"/>
      <c r="KJX386" s="44"/>
      <c r="KJY386" s="44"/>
      <c r="KJZ386" s="44"/>
      <c r="KKA386" s="44"/>
      <c r="KKB386" s="44"/>
      <c r="KKC386" s="44"/>
      <c r="KKD386" s="44"/>
      <c r="KKE386" s="44"/>
      <c r="KKF386" s="44"/>
      <c r="KKG386" s="44"/>
      <c r="KKH386" s="44"/>
      <c r="KKI386" s="44"/>
      <c r="KKJ386" s="44"/>
      <c r="KKK386" s="44"/>
      <c r="KKL386" s="44"/>
      <c r="KKM386" s="44"/>
      <c r="KKN386" s="44"/>
      <c r="KKO386" s="44"/>
      <c r="KKP386" s="44"/>
      <c r="KKQ386" s="44"/>
      <c r="KKR386" s="44"/>
      <c r="KKS386" s="44"/>
      <c r="KKT386" s="44"/>
      <c r="KKU386" s="44"/>
      <c r="KKV386" s="44"/>
      <c r="KKW386" s="44"/>
      <c r="KKX386" s="44"/>
      <c r="KKY386" s="44"/>
      <c r="KKZ386" s="44"/>
      <c r="KLA386" s="44"/>
      <c r="KLB386" s="44"/>
      <c r="KLC386" s="44"/>
      <c r="KLD386" s="44"/>
      <c r="KLE386" s="44"/>
      <c r="KLF386" s="44"/>
      <c r="KLG386" s="44"/>
      <c r="KLH386" s="44"/>
      <c r="KLI386" s="44"/>
      <c r="KLJ386" s="44"/>
      <c r="KLK386" s="44"/>
      <c r="KLL386" s="44"/>
      <c r="KLM386" s="44"/>
      <c r="KLN386" s="44"/>
      <c r="KLO386" s="44"/>
      <c r="KLP386" s="44"/>
      <c r="KLQ386" s="44"/>
      <c r="KLR386" s="44"/>
      <c r="KLS386" s="44"/>
      <c r="KLT386" s="44"/>
      <c r="KLU386" s="44"/>
      <c r="KLV386" s="44"/>
      <c r="KLW386" s="44"/>
      <c r="KLX386" s="44"/>
      <c r="KLY386" s="44"/>
      <c r="KLZ386" s="44"/>
      <c r="KMA386" s="44"/>
      <c r="KMB386" s="44"/>
      <c r="KMC386" s="44"/>
      <c r="KMD386" s="44"/>
      <c r="KME386" s="44"/>
      <c r="KMF386" s="44"/>
      <c r="KMG386" s="44"/>
      <c r="KMH386" s="44"/>
      <c r="KMI386" s="44"/>
      <c r="KMJ386" s="44"/>
      <c r="KMK386" s="44"/>
      <c r="KML386" s="44"/>
      <c r="KMM386" s="44"/>
      <c r="KMN386" s="44"/>
      <c r="KMO386" s="44"/>
      <c r="KMP386" s="44"/>
      <c r="KMQ386" s="44"/>
      <c r="KMR386" s="44"/>
      <c r="KMS386" s="44"/>
      <c r="KMT386" s="44"/>
      <c r="KMU386" s="44"/>
      <c r="KMV386" s="44"/>
      <c r="KMW386" s="44"/>
      <c r="KMX386" s="44"/>
      <c r="KMY386" s="44"/>
      <c r="KMZ386" s="44"/>
      <c r="KNA386" s="44"/>
      <c r="KNB386" s="44"/>
      <c r="KNC386" s="44"/>
      <c r="KND386" s="44"/>
      <c r="KNE386" s="44"/>
      <c r="KNF386" s="44"/>
      <c r="KNG386" s="44"/>
      <c r="KNH386" s="44"/>
      <c r="KNI386" s="44"/>
      <c r="KNJ386" s="44"/>
      <c r="KNK386" s="44"/>
      <c r="KNL386" s="44"/>
      <c r="KNM386" s="44"/>
      <c r="KNN386" s="44"/>
      <c r="KNO386" s="44"/>
      <c r="KNP386" s="44"/>
      <c r="KNQ386" s="44"/>
      <c r="KNR386" s="44"/>
      <c r="KNS386" s="44"/>
      <c r="KNT386" s="44"/>
      <c r="KNU386" s="44"/>
      <c r="KNV386" s="44"/>
      <c r="KNW386" s="44"/>
      <c r="KNX386" s="44"/>
      <c r="KNY386" s="44"/>
      <c r="KNZ386" s="44"/>
      <c r="KOA386" s="44"/>
      <c r="KOB386" s="44"/>
      <c r="KOC386" s="44"/>
      <c r="KOD386" s="44"/>
      <c r="KOE386" s="44"/>
      <c r="KOF386" s="44"/>
      <c r="KOG386" s="44"/>
      <c r="KOH386" s="44"/>
      <c r="KOI386" s="44"/>
      <c r="KOJ386" s="44"/>
      <c r="KOK386" s="44"/>
      <c r="KOL386" s="44"/>
      <c r="KOM386" s="44"/>
      <c r="KON386" s="44"/>
      <c r="KOO386" s="44"/>
      <c r="KOP386" s="44"/>
      <c r="KOQ386" s="44"/>
      <c r="KOR386" s="44"/>
      <c r="KOS386" s="44"/>
      <c r="KOT386" s="44"/>
      <c r="KOU386" s="44"/>
      <c r="KOV386" s="44"/>
      <c r="KOW386" s="44"/>
      <c r="KOX386" s="44"/>
      <c r="KOY386" s="44"/>
      <c r="KOZ386" s="44"/>
      <c r="KPA386" s="44"/>
      <c r="KPB386" s="44"/>
      <c r="KPC386" s="44"/>
      <c r="KPD386" s="44"/>
      <c r="KPE386" s="44"/>
      <c r="KPF386" s="44"/>
      <c r="KPG386" s="44"/>
      <c r="KPH386" s="44"/>
      <c r="KPI386" s="44"/>
      <c r="KPJ386" s="44"/>
      <c r="KPK386" s="44"/>
      <c r="KPL386" s="44"/>
      <c r="KPM386" s="44"/>
      <c r="KPN386" s="44"/>
      <c r="KPO386" s="44"/>
      <c r="KPP386" s="44"/>
      <c r="KPQ386" s="44"/>
      <c r="KPR386" s="44"/>
      <c r="KPS386" s="44"/>
      <c r="KPT386" s="44"/>
      <c r="KPU386" s="44"/>
      <c r="KPV386" s="44"/>
      <c r="KPW386" s="44"/>
      <c r="KPX386" s="44"/>
      <c r="KPY386" s="44"/>
      <c r="KPZ386" s="44"/>
      <c r="KQA386" s="44"/>
      <c r="KQB386" s="44"/>
      <c r="KQC386" s="44"/>
      <c r="KQD386" s="44"/>
      <c r="KQE386" s="44"/>
      <c r="KQF386" s="44"/>
      <c r="KQG386" s="44"/>
      <c r="KQH386" s="44"/>
      <c r="KQI386" s="44"/>
      <c r="KQJ386" s="44"/>
      <c r="KQK386" s="44"/>
      <c r="KQL386" s="44"/>
      <c r="KQM386" s="44"/>
      <c r="KQN386" s="44"/>
      <c r="KQO386" s="44"/>
      <c r="KQP386" s="44"/>
      <c r="KQQ386" s="44"/>
      <c r="KQR386" s="44"/>
      <c r="KQS386" s="44"/>
      <c r="KQT386" s="44"/>
      <c r="KQU386" s="44"/>
      <c r="KQV386" s="44"/>
      <c r="KQW386" s="44"/>
      <c r="KQX386" s="44"/>
      <c r="KQY386" s="44"/>
      <c r="KQZ386" s="44"/>
      <c r="KRA386" s="44"/>
      <c r="KRB386" s="44"/>
      <c r="KRC386" s="44"/>
      <c r="KRD386" s="44"/>
      <c r="KRE386" s="44"/>
      <c r="KRF386" s="44"/>
      <c r="KRG386" s="44"/>
      <c r="KRH386" s="44"/>
      <c r="KRI386" s="44"/>
      <c r="KRJ386" s="44"/>
      <c r="KRK386" s="44"/>
      <c r="KRL386" s="44"/>
      <c r="KRM386" s="44"/>
      <c r="KRN386" s="44"/>
      <c r="KRO386" s="44"/>
      <c r="KRP386" s="44"/>
      <c r="KRQ386" s="44"/>
      <c r="KRR386" s="44"/>
      <c r="KRS386" s="44"/>
      <c r="KRT386" s="44"/>
      <c r="KRU386" s="44"/>
      <c r="KRV386" s="44"/>
      <c r="KRW386" s="44"/>
      <c r="KRX386" s="44"/>
      <c r="KRY386" s="44"/>
      <c r="KRZ386" s="44"/>
      <c r="KSA386" s="44"/>
      <c r="KSB386" s="44"/>
      <c r="KSC386" s="44"/>
      <c r="KSD386" s="44"/>
      <c r="KSE386" s="44"/>
      <c r="KSF386" s="44"/>
      <c r="KSG386" s="44"/>
      <c r="KSH386" s="44"/>
      <c r="KSI386" s="44"/>
      <c r="KSJ386" s="44"/>
      <c r="KSK386" s="44"/>
      <c r="KSL386" s="44"/>
      <c r="KSM386" s="44"/>
      <c r="KSN386" s="44"/>
      <c r="KSO386" s="44"/>
      <c r="KSP386" s="44"/>
      <c r="KSQ386" s="44"/>
      <c r="KSR386" s="44"/>
      <c r="KSS386" s="44"/>
      <c r="KST386" s="44"/>
      <c r="KSU386" s="44"/>
      <c r="KSV386" s="44"/>
      <c r="KSW386" s="44"/>
      <c r="KSX386" s="44"/>
      <c r="KSY386" s="44"/>
      <c r="KSZ386" s="44"/>
      <c r="KTA386" s="44"/>
      <c r="KTB386" s="44"/>
      <c r="KTC386" s="44"/>
      <c r="KTD386" s="44"/>
      <c r="KTE386" s="44"/>
      <c r="KTF386" s="44"/>
      <c r="KTG386" s="44"/>
      <c r="KTH386" s="44"/>
      <c r="KTI386" s="44"/>
      <c r="KTJ386" s="44"/>
      <c r="KTK386" s="44"/>
      <c r="KTL386" s="44"/>
      <c r="KTM386" s="44"/>
      <c r="KTN386" s="44"/>
      <c r="KTO386" s="44"/>
      <c r="KTP386" s="44"/>
      <c r="KTQ386" s="44"/>
      <c r="KTR386" s="44"/>
      <c r="KTS386" s="44"/>
      <c r="KTT386" s="44"/>
      <c r="KTU386" s="44"/>
      <c r="KTV386" s="44"/>
      <c r="KTW386" s="44"/>
      <c r="KTX386" s="44"/>
      <c r="KTY386" s="44"/>
      <c r="KTZ386" s="44"/>
      <c r="KUA386" s="44"/>
      <c r="KUB386" s="44"/>
      <c r="KUC386" s="44"/>
      <c r="KUD386" s="44"/>
      <c r="KUE386" s="44"/>
      <c r="KUF386" s="44"/>
      <c r="KUG386" s="44"/>
      <c r="KUH386" s="44"/>
      <c r="KUI386" s="44"/>
      <c r="KUJ386" s="44"/>
      <c r="KUK386" s="44"/>
      <c r="KUL386" s="44"/>
      <c r="KUM386" s="44"/>
      <c r="KUN386" s="44"/>
      <c r="KUO386" s="44"/>
      <c r="KUP386" s="44"/>
      <c r="KUQ386" s="44"/>
      <c r="KUR386" s="44"/>
      <c r="KUS386" s="44"/>
      <c r="KUT386" s="44"/>
      <c r="KUU386" s="44"/>
      <c r="KUV386" s="44"/>
      <c r="KUW386" s="44"/>
      <c r="KUX386" s="44"/>
      <c r="KUY386" s="44"/>
      <c r="KUZ386" s="44"/>
      <c r="KVA386" s="44"/>
      <c r="KVB386" s="44"/>
      <c r="KVC386" s="44"/>
      <c r="KVD386" s="44"/>
      <c r="KVE386" s="44"/>
      <c r="KVF386" s="44"/>
      <c r="KVG386" s="44"/>
      <c r="KVH386" s="44"/>
      <c r="KVI386" s="44"/>
      <c r="KVJ386" s="44"/>
      <c r="KVK386" s="44"/>
      <c r="KVL386" s="44"/>
      <c r="KVM386" s="44"/>
      <c r="KVN386" s="44"/>
      <c r="KVO386" s="44"/>
      <c r="KVP386" s="44"/>
      <c r="KVQ386" s="44"/>
      <c r="KVR386" s="44"/>
      <c r="KVS386" s="44"/>
      <c r="KVT386" s="44"/>
      <c r="KVU386" s="44"/>
      <c r="KVV386" s="44"/>
      <c r="KVW386" s="44"/>
      <c r="KVX386" s="44"/>
      <c r="KVY386" s="44"/>
      <c r="KVZ386" s="44"/>
      <c r="KWA386" s="44"/>
      <c r="KWB386" s="44"/>
      <c r="KWC386" s="44"/>
      <c r="KWD386" s="44"/>
      <c r="KWE386" s="44"/>
      <c r="KWF386" s="44"/>
      <c r="KWG386" s="44"/>
      <c r="KWH386" s="44"/>
      <c r="KWI386" s="44"/>
      <c r="KWJ386" s="44"/>
      <c r="KWK386" s="44"/>
      <c r="KWL386" s="44"/>
      <c r="KWM386" s="44"/>
      <c r="KWN386" s="44"/>
      <c r="KWO386" s="44"/>
      <c r="KWP386" s="44"/>
      <c r="KWQ386" s="44"/>
      <c r="KWR386" s="44"/>
      <c r="KWS386" s="44"/>
      <c r="KWT386" s="44"/>
      <c r="KWU386" s="44"/>
      <c r="KWV386" s="44"/>
      <c r="KWW386" s="44"/>
      <c r="KWX386" s="44"/>
      <c r="KWY386" s="44"/>
      <c r="KWZ386" s="44"/>
      <c r="KXA386" s="44"/>
      <c r="KXB386" s="44"/>
      <c r="KXC386" s="44"/>
      <c r="KXD386" s="44"/>
      <c r="KXE386" s="44"/>
      <c r="KXF386" s="44"/>
      <c r="KXG386" s="44"/>
      <c r="KXH386" s="44"/>
      <c r="KXI386" s="44"/>
      <c r="KXJ386" s="44"/>
      <c r="KXK386" s="44"/>
      <c r="KXL386" s="44"/>
      <c r="KXM386" s="44"/>
      <c r="KXN386" s="44"/>
      <c r="KXO386" s="44"/>
      <c r="KXP386" s="44"/>
      <c r="KXQ386" s="44"/>
      <c r="KXR386" s="44"/>
      <c r="KXS386" s="44"/>
      <c r="KXT386" s="44"/>
      <c r="KXU386" s="44"/>
      <c r="KXV386" s="44"/>
      <c r="KXW386" s="44"/>
      <c r="KXX386" s="44"/>
      <c r="KXY386" s="44"/>
      <c r="KXZ386" s="44"/>
      <c r="KYA386" s="44"/>
      <c r="KYB386" s="44"/>
      <c r="KYC386" s="44"/>
      <c r="KYD386" s="44"/>
      <c r="KYE386" s="44"/>
      <c r="KYF386" s="44"/>
      <c r="KYG386" s="44"/>
      <c r="KYH386" s="44"/>
      <c r="KYI386" s="44"/>
      <c r="KYJ386" s="44"/>
      <c r="KYK386" s="44"/>
      <c r="KYL386" s="44"/>
      <c r="KYM386" s="44"/>
      <c r="KYN386" s="44"/>
      <c r="KYO386" s="44"/>
      <c r="KYP386" s="44"/>
      <c r="KYQ386" s="44"/>
      <c r="KYR386" s="44"/>
      <c r="KYS386" s="44"/>
      <c r="KYT386" s="44"/>
      <c r="KYU386" s="44"/>
      <c r="KYV386" s="44"/>
      <c r="KYW386" s="44"/>
      <c r="KYX386" s="44"/>
      <c r="KYY386" s="44"/>
      <c r="KYZ386" s="44"/>
      <c r="KZA386" s="44"/>
      <c r="KZB386" s="44"/>
      <c r="KZC386" s="44"/>
      <c r="KZD386" s="44"/>
      <c r="KZE386" s="44"/>
      <c r="KZF386" s="44"/>
      <c r="KZG386" s="44"/>
      <c r="KZH386" s="44"/>
      <c r="KZI386" s="44"/>
      <c r="KZJ386" s="44"/>
      <c r="KZK386" s="44"/>
      <c r="KZL386" s="44"/>
      <c r="KZM386" s="44"/>
      <c r="KZN386" s="44"/>
      <c r="KZO386" s="44"/>
      <c r="KZP386" s="44"/>
      <c r="KZQ386" s="44"/>
      <c r="KZR386" s="44"/>
      <c r="KZS386" s="44"/>
      <c r="KZT386" s="44"/>
      <c r="KZU386" s="44"/>
      <c r="KZV386" s="44"/>
      <c r="KZW386" s="44"/>
      <c r="KZX386" s="44"/>
      <c r="KZY386" s="44"/>
      <c r="KZZ386" s="44"/>
      <c r="LAA386" s="44"/>
      <c r="LAB386" s="44"/>
      <c r="LAC386" s="44"/>
      <c r="LAD386" s="44"/>
      <c r="LAE386" s="44"/>
      <c r="LAF386" s="44"/>
      <c r="LAG386" s="44"/>
      <c r="LAH386" s="44"/>
      <c r="LAI386" s="44"/>
      <c r="LAJ386" s="44"/>
      <c r="LAK386" s="44"/>
      <c r="LAL386" s="44"/>
      <c r="LAM386" s="44"/>
      <c r="LAN386" s="44"/>
      <c r="LAO386" s="44"/>
      <c r="LAP386" s="44"/>
      <c r="LAQ386" s="44"/>
      <c r="LAR386" s="44"/>
      <c r="LAS386" s="44"/>
      <c r="LAT386" s="44"/>
      <c r="LAU386" s="44"/>
      <c r="LAV386" s="44"/>
      <c r="LAW386" s="44"/>
      <c r="LAX386" s="44"/>
      <c r="LAY386" s="44"/>
      <c r="LAZ386" s="44"/>
      <c r="LBA386" s="44"/>
      <c r="LBB386" s="44"/>
      <c r="LBC386" s="44"/>
      <c r="LBD386" s="44"/>
      <c r="LBE386" s="44"/>
      <c r="LBF386" s="44"/>
      <c r="LBG386" s="44"/>
      <c r="LBH386" s="44"/>
      <c r="LBI386" s="44"/>
      <c r="LBJ386" s="44"/>
      <c r="LBK386" s="44"/>
      <c r="LBL386" s="44"/>
      <c r="LBM386" s="44"/>
      <c r="LBN386" s="44"/>
      <c r="LBO386" s="44"/>
      <c r="LBP386" s="44"/>
      <c r="LBQ386" s="44"/>
      <c r="LBR386" s="44"/>
      <c r="LBS386" s="44"/>
      <c r="LBT386" s="44"/>
      <c r="LBU386" s="44"/>
      <c r="LBV386" s="44"/>
      <c r="LBW386" s="44"/>
      <c r="LBX386" s="44"/>
      <c r="LBY386" s="44"/>
      <c r="LBZ386" s="44"/>
      <c r="LCA386" s="44"/>
      <c r="LCB386" s="44"/>
      <c r="LCC386" s="44"/>
      <c r="LCD386" s="44"/>
      <c r="LCE386" s="44"/>
      <c r="LCF386" s="44"/>
      <c r="LCG386" s="44"/>
      <c r="LCH386" s="44"/>
      <c r="LCI386" s="44"/>
      <c r="LCJ386" s="44"/>
      <c r="LCK386" s="44"/>
      <c r="LCL386" s="44"/>
      <c r="LCM386" s="44"/>
      <c r="LCN386" s="44"/>
      <c r="LCO386" s="44"/>
      <c r="LCP386" s="44"/>
      <c r="LCQ386" s="44"/>
      <c r="LCR386" s="44"/>
      <c r="LCS386" s="44"/>
      <c r="LCT386" s="44"/>
      <c r="LCU386" s="44"/>
      <c r="LCV386" s="44"/>
      <c r="LCW386" s="44"/>
      <c r="LCX386" s="44"/>
      <c r="LCY386" s="44"/>
      <c r="LCZ386" s="44"/>
      <c r="LDA386" s="44"/>
      <c r="LDB386" s="44"/>
      <c r="LDC386" s="44"/>
      <c r="LDD386" s="44"/>
      <c r="LDE386" s="44"/>
      <c r="LDF386" s="44"/>
      <c r="LDG386" s="44"/>
      <c r="LDH386" s="44"/>
      <c r="LDI386" s="44"/>
      <c r="LDJ386" s="44"/>
      <c r="LDK386" s="44"/>
      <c r="LDL386" s="44"/>
      <c r="LDM386" s="44"/>
      <c r="LDN386" s="44"/>
      <c r="LDO386" s="44"/>
      <c r="LDP386" s="44"/>
      <c r="LDQ386" s="44"/>
      <c r="LDR386" s="44"/>
      <c r="LDS386" s="44"/>
      <c r="LDT386" s="44"/>
      <c r="LDU386" s="44"/>
      <c r="LDV386" s="44"/>
      <c r="LDW386" s="44"/>
      <c r="LDX386" s="44"/>
      <c r="LDY386" s="44"/>
      <c r="LDZ386" s="44"/>
      <c r="LEA386" s="44"/>
      <c r="LEB386" s="44"/>
      <c r="LEC386" s="44"/>
      <c r="LED386" s="44"/>
      <c r="LEE386" s="44"/>
      <c r="LEF386" s="44"/>
      <c r="LEG386" s="44"/>
      <c r="LEH386" s="44"/>
      <c r="LEI386" s="44"/>
      <c r="LEJ386" s="44"/>
      <c r="LEK386" s="44"/>
      <c r="LEL386" s="44"/>
      <c r="LEM386" s="44"/>
      <c r="LEN386" s="44"/>
      <c r="LEO386" s="44"/>
      <c r="LEP386" s="44"/>
      <c r="LEQ386" s="44"/>
      <c r="LER386" s="44"/>
      <c r="LES386" s="44"/>
      <c r="LET386" s="44"/>
      <c r="LEU386" s="44"/>
      <c r="LEV386" s="44"/>
      <c r="LEW386" s="44"/>
      <c r="LEX386" s="44"/>
      <c r="LEY386" s="44"/>
      <c r="LEZ386" s="44"/>
      <c r="LFA386" s="44"/>
      <c r="LFB386" s="44"/>
      <c r="LFC386" s="44"/>
      <c r="LFD386" s="44"/>
      <c r="LFE386" s="44"/>
      <c r="LFF386" s="44"/>
      <c r="LFG386" s="44"/>
      <c r="LFH386" s="44"/>
      <c r="LFI386" s="44"/>
      <c r="LFJ386" s="44"/>
      <c r="LFK386" s="44"/>
      <c r="LFL386" s="44"/>
      <c r="LFM386" s="44"/>
      <c r="LFN386" s="44"/>
      <c r="LFO386" s="44"/>
      <c r="LFP386" s="44"/>
      <c r="LFQ386" s="44"/>
      <c r="LFR386" s="44"/>
      <c r="LFS386" s="44"/>
      <c r="LFT386" s="44"/>
      <c r="LFU386" s="44"/>
      <c r="LFV386" s="44"/>
      <c r="LFW386" s="44"/>
      <c r="LFX386" s="44"/>
      <c r="LFY386" s="44"/>
      <c r="LFZ386" s="44"/>
      <c r="LGA386" s="44"/>
      <c r="LGB386" s="44"/>
      <c r="LGC386" s="44"/>
      <c r="LGD386" s="44"/>
      <c r="LGE386" s="44"/>
      <c r="LGF386" s="44"/>
      <c r="LGG386" s="44"/>
      <c r="LGH386" s="44"/>
      <c r="LGI386" s="44"/>
      <c r="LGJ386" s="44"/>
      <c r="LGK386" s="44"/>
      <c r="LGL386" s="44"/>
      <c r="LGM386" s="44"/>
      <c r="LGN386" s="44"/>
      <c r="LGO386" s="44"/>
      <c r="LGP386" s="44"/>
      <c r="LGQ386" s="44"/>
      <c r="LGR386" s="44"/>
      <c r="LGS386" s="44"/>
      <c r="LGT386" s="44"/>
      <c r="LGU386" s="44"/>
      <c r="LGV386" s="44"/>
      <c r="LGW386" s="44"/>
      <c r="LGX386" s="44"/>
      <c r="LGY386" s="44"/>
      <c r="LGZ386" s="44"/>
      <c r="LHA386" s="44"/>
      <c r="LHB386" s="44"/>
      <c r="LHC386" s="44"/>
      <c r="LHD386" s="44"/>
      <c r="LHE386" s="44"/>
      <c r="LHF386" s="44"/>
      <c r="LHG386" s="44"/>
      <c r="LHH386" s="44"/>
      <c r="LHI386" s="44"/>
      <c r="LHJ386" s="44"/>
      <c r="LHK386" s="44"/>
      <c r="LHL386" s="44"/>
      <c r="LHM386" s="44"/>
      <c r="LHN386" s="44"/>
      <c r="LHO386" s="44"/>
      <c r="LHP386" s="44"/>
      <c r="LHQ386" s="44"/>
      <c r="LHR386" s="44"/>
      <c r="LHS386" s="44"/>
      <c r="LHT386" s="44"/>
      <c r="LHU386" s="44"/>
      <c r="LHV386" s="44"/>
      <c r="LHW386" s="44"/>
      <c r="LHX386" s="44"/>
      <c r="LHY386" s="44"/>
      <c r="LHZ386" s="44"/>
      <c r="LIA386" s="44"/>
      <c r="LIB386" s="44"/>
      <c r="LIC386" s="44"/>
      <c r="LID386" s="44"/>
      <c r="LIE386" s="44"/>
      <c r="LIF386" s="44"/>
      <c r="LIG386" s="44"/>
      <c r="LIH386" s="44"/>
      <c r="LII386" s="44"/>
      <c r="LIJ386" s="44"/>
      <c r="LIK386" s="44"/>
      <c r="LIL386" s="44"/>
      <c r="LIM386" s="44"/>
      <c r="LIN386" s="44"/>
      <c r="LIO386" s="44"/>
      <c r="LIP386" s="44"/>
      <c r="LIQ386" s="44"/>
      <c r="LIR386" s="44"/>
      <c r="LIS386" s="44"/>
      <c r="LIT386" s="44"/>
      <c r="LIU386" s="44"/>
      <c r="LIV386" s="44"/>
      <c r="LIW386" s="44"/>
      <c r="LIX386" s="44"/>
      <c r="LIY386" s="44"/>
      <c r="LIZ386" s="44"/>
      <c r="LJA386" s="44"/>
      <c r="LJB386" s="44"/>
      <c r="LJC386" s="44"/>
      <c r="LJD386" s="44"/>
      <c r="LJE386" s="44"/>
      <c r="LJF386" s="44"/>
      <c r="LJG386" s="44"/>
      <c r="LJH386" s="44"/>
      <c r="LJI386" s="44"/>
      <c r="LJJ386" s="44"/>
      <c r="LJK386" s="44"/>
      <c r="LJL386" s="44"/>
      <c r="LJM386" s="44"/>
      <c r="LJN386" s="44"/>
      <c r="LJO386" s="44"/>
      <c r="LJP386" s="44"/>
      <c r="LJQ386" s="44"/>
      <c r="LJR386" s="44"/>
      <c r="LJS386" s="44"/>
      <c r="LJT386" s="44"/>
      <c r="LJU386" s="44"/>
      <c r="LJV386" s="44"/>
      <c r="LJW386" s="44"/>
      <c r="LJX386" s="44"/>
      <c r="LJY386" s="44"/>
      <c r="LJZ386" s="44"/>
      <c r="LKA386" s="44"/>
      <c r="LKB386" s="44"/>
      <c r="LKC386" s="44"/>
      <c r="LKD386" s="44"/>
      <c r="LKE386" s="44"/>
      <c r="LKF386" s="44"/>
      <c r="LKG386" s="44"/>
      <c r="LKH386" s="44"/>
      <c r="LKI386" s="44"/>
      <c r="LKJ386" s="44"/>
      <c r="LKK386" s="44"/>
      <c r="LKL386" s="44"/>
      <c r="LKM386" s="44"/>
      <c r="LKN386" s="44"/>
      <c r="LKO386" s="44"/>
      <c r="LKP386" s="44"/>
      <c r="LKQ386" s="44"/>
      <c r="LKR386" s="44"/>
      <c r="LKS386" s="44"/>
      <c r="LKT386" s="44"/>
      <c r="LKU386" s="44"/>
      <c r="LKV386" s="44"/>
      <c r="LKW386" s="44"/>
      <c r="LKX386" s="44"/>
      <c r="LKY386" s="44"/>
      <c r="LKZ386" s="44"/>
      <c r="LLA386" s="44"/>
      <c r="LLB386" s="44"/>
      <c r="LLC386" s="44"/>
      <c r="LLD386" s="44"/>
      <c r="LLE386" s="44"/>
      <c r="LLF386" s="44"/>
      <c r="LLG386" s="44"/>
      <c r="LLH386" s="44"/>
      <c r="LLI386" s="44"/>
      <c r="LLJ386" s="44"/>
      <c r="LLK386" s="44"/>
      <c r="LLL386" s="44"/>
      <c r="LLM386" s="44"/>
      <c r="LLN386" s="44"/>
      <c r="LLO386" s="44"/>
      <c r="LLP386" s="44"/>
      <c r="LLQ386" s="44"/>
      <c r="LLR386" s="44"/>
      <c r="LLS386" s="44"/>
      <c r="LLT386" s="44"/>
      <c r="LLU386" s="44"/>
      <c r="LLV386" s="44"/>
      <c r="LLW386" s="44"/>
      <c r="LLX386" s="44"/>
      <c r="LLY386" s="44"/>
      <c r="LLZ386" s="44"/>
      <c r="LMA386" s="44"/>
      <c r="LMB386" s="44"/>
      <c r="LMC386" s="44"/>
      <c r="LMD386" s="44"/>
      <c r="LME386" s="44"/>
      <c r="LMF386" s="44"/>
      <c r="LMG386" s="44"/>
      <c r="LMH386" s="44"/>
      <c r="LMI386" s="44"/>
      <c r="LMJ386" s="44"/>
      <c r="LMK386" s="44"/>
      <c r="LML386" s="44"/>
      <c r="LMM386" s="44"/>
      <c r="LMN386" s="44"/>
      <c r="LMO386" s="44"/>
      <c r="LMP386" s="44"/>
      <c r="LMQ386" s="44"/>
      <c r="LMR386" s="44"/>
      <c r="LMS386" s="44"/>
      <c r="LMT386" s="44"/>
      <c r="LMU386" s="44"/>
      <c r="LMV386" s="44"/>
      <c r="LMW386" s="44"/>
      <c r="LMX386" s="44"/>
      <c r="LMY386" s="44"/>
      <c r="LMZ386" s="44"/>
      <c r="LNA386" s="44"/>
      <c r="LNB386" s="44"/>
      <c r="LNC386" s="44"/>
      <c r="LND386" s="44"/>
      <c r="LNE386" s="44"/>
      <c r="LNF386" s="44"/>
      <c r="LNG386" s="44"/>
      <c r="LNH386" s="44"/>
      <c r="LNI386" s="44"/>
      <c r="LNJ386" s="44"/>
      <c r="LNK386" s="44"/>
      <c r="LNL386" s="44"/>
      <c r="LNM386" s="44"/>
      <c r="LNN386" s="44"/>
      <c r="LNO386" s="44"/>
      <c r="LNP386" s="44"/>
      <c r="LNQ386" s="44"/>
      <c r="LNR386" s="44"/>
      <c r="LNS386" s="44"/>
      <c r="LNT386" s="44"/>
      <c r="LNU386" s="44"/>
      <c r="LNV386" s="44"/>
      <c r="LNW386" s="44"/>
      <c r="LNX386" s="44"/>
      <c r="LNY386" s="44"/>
      <c r="LNZ386" s="44"/>
      <c r="LOA386" s="44"/>
      <c r="LOB386" s="44"/>
      <c r="LOC386" s="44"/>
      <c r="LOD386" s="44"/>
      <c r="LOE386" s="44"/>
      <c r="LOF386" s="44"/>
      <c r="LOG386" s="44"/>
      <c r="LOH386" s="44"/>
      <c r="LOI386" s="44"/>
      <c r="LOJ386" s="44"/>
      <c r="LOK386" s="44"/>
      <c r="LOL386" s="44"/>
      <c r="LOM386" s="44"/>
      <c r="LON386" s="44"/>
      <c r="LOO386" s="44"/>
      <c r="LOP386" s="44"/>
      <c r="LOQ386" s="44"/>
      <c r="LOR386" s="44"/>
      <c r="LOS386" s="44"/>
      <c r="LOT386" s="44"/>
      <c r="LOU386" s="44"/>
      <c r="LOV386" s="44"/>
      <c r="LOW386" s="44"/>
      <c r="LOX386" s="44"/>
      <c r="LOY386" s="44"/>
      <c r="LOZ386" s="44"/>
      <c r="LPA386" s="44"/>
      <c r="LPB386" s="44"/>
      <c r="LPC386" s="44"/>
      <c r="LPD386" s="44"/>
      <c r="LPE386" s="44"/>
      <c r="LPF386" s="44"/>
      <c r="LPG386" s="44"/>
      <c r="LPH386" s="44"/>
      <c r="LPI386" s="44"/>
      <c r="LPJ386" s="44"/>
      <c r="LPK386" s="44"/>
      <c r="LPL386" s="44"/>
      <c r="LPM386" s="44"/>
      <c r="LPN386" s="44"/>
      <c r="LPO386" s="44"/>
      <c r="LPP386" s="44"/>
      <c r="LPQ386" s="44"/>
      <c r="LPR386" s="44"/>
      <c r="LPS386" s="44"/>
      <c r="LPT386" s="44"/>
      <c r="LPU386" s="44"/>
      <c r="LPV386" s="44"/>
      <c r="LPW386" s="44"/>
      <c r="LPX386" s="44"/>
      <c r="LPY386" s="44"/>
      <c r="LPZ386" s="44"/>
      <c r="LQA386" s="44"/>
      <c r="LQB386" s="44"/>
      <c r="LQC386" s="44"/>
      <c r="LQD386" s="44"/>
      <c r="LQE386" s="44"/>
      <c r="LQF386" s="44"/>
      <c r="LQG386" s="44"/>
      <c r="LQH386" s="44"/>
      <c r="LQI386" s="44"/>
      <c r="LQJ386" s="44"/>
      <c r="LQK386" s="44"/>
      <c r="LQL386" s="44"/>
      <c r="LQM386" s="44"/>
      <c r="LQN386" s="44"/>
      <c r="LQO386" s="44"/>
      <c r="LQP386" s="44"/>
      <c r="LQQ386" s="44"/>
      <c r="LQR386" s="44"/>
      <c r="LQS386" s="44"/>
      <c r="LQT386" s="44"/>
      <c r="LQU386" s="44"/>
      <c r="LQV386" s="44"/>
      <c r="LQW386" s="44"/>
      <c r="LQX386" s="44"/>
      <c r="LQY386" s="44"/>
      <c r="LQZ386" s="44"/>
      <c r="LRA386" s="44"/>
      <c r="LRB386" s="44"/>
      <c r="LRC386" s="44"/>
      <c r="LRD386" s="44"/>
      <c r="LRE386" s="44"/>
      <c r="LRF386" s="44"/>
      <c r="LRG386" s="44"/>
      <c r="LRH386" s="44"/>
      <c r="LRI386" s="44"/>
      <c r="LRJ386" s="44"/>
      <c r="LRK386" s="44"/>
      <c r="LRL386" s="44"/>
      <c r="LRM386" s="44"/>
      <c r="LRN386" s="44"/>
      <c r="LRO386" s="44"/>
      <c r="LRP386" s="44"/>
      <c r="LRQ386" s="44"/>
      <c r="LRR386" s="44"/>
      <c r="LRS386" s="44"/>
      <c r="LRT386" s="44"/>
      <c r="LRU386" s="44"/>
      <c r="LRV386" s="44"/>
      <c r="LRW386" s="44"/>
      <c r="LRX386" s="44"/>
      <c r="LRY386" s="44"/>
      <c r="LRZ386" s="44"/>
      <c r="LSA386" s="44"/>
      <c r="LSB386" s="44"/>
      <c r="LSC386" s="44"/>
      <c r="LSD386" s="44"/>
      <c r="LSE386" s="44"/>
      <c r="LSF386" s="44"/>
      <c r="LSG386" s="44"/>
      <c r="LSH386" s="44"/>
      <c r="LSI386" s="44"/>
      <c r="LSJ386" s="44"/>
      <c r="LSK386" s="44"/>
      <c r="LSL386" s="44"/>
      <c r="LSM386" s="44"/>
      <c r="LSN386" s="44"/>
      <c r="LSO386" s="44"/>
      <c r="LSP386" s="44"/>
      <c r="LSQ386" s="44"/>
      <c r="LSR386" s="44"/>
      <c r="LSS386" s="44"/>
      <c r="LST386" s="44"/>
      <c r="LSU386" s="44"/>
      <c r="LSV386" s="44"/>
      <c r="LSW386" s="44"/>
      <c r="LSX386" s="44"/>
      <c r="LSY386" s="44"/>
      <c r="LSZ386" s="44"/>
      <c r="LTA386" s="44"/>
      <c r="LTB386" s="44"/>
      <c r="LTC386" s="44"/>
      <c r="LTD386" s="44"/>
      <c r="LTE386" s="44"/>
      <c r="LTF386" s="44"/>
      <c r="LTG386" s="44"/>
      <c r="LTH386" s="44"/>
      <c r="LTI386" s="44"/>
      <c r="LTJ386" s="44"/>
      <c r="LTK386" s="44"/>
      <c r="LTL386" s="44"/>
      <c r="LTM386" s="44"/>
      <c r="LTN386" s="44"/>
      <c r="LTO386" s="44"/>
      <c r="LTP386" s="44"/>
      <c r="LTQ386" s="44"/>
      <c r="LTR386" s="44"/>
      <c r="LTS386" s="44"/>
      <c r="LTT386" s="44"/>
      <c r="LTU386" s="44"/>
      <c r="LTV386" s="44"/>
      <c r="LTW386" s="44"/>
      <c r="LTX386" s="44"/>
      <c r="LTY386" s="44"/>
      <c r="LTZ386" s="44"/>
      <c r="LUA386" s="44"/>
      <c r="LUB386" s="44"/>
      <c r="LUC386" s="44"/>
      <c r="LUD386" s="44"/>
      <c r="LUE386" s="44"/>
      <c r="LUF386" s="44"/>
      <c r="LUG386" s="44"/>
      <c r="LUH386" s="44"/>
      <c r="LUI386" s="44"/>
      <c r="LUJ386" s="44"/>
      <c r="LUK386" s="44"/>
      <c r="LUL386" s="44"/>
      <c r="LUM386" s="44"/>
      <c r="LUN386" s="44"/>
      <c r="LUO386" s="44"/>
      <c r="LUP386" s="44"/>
      <c r="LUQ386" s="44"/>
      <c r="LUR386" s="44"/>
      <c r="LUS386" s="44"/>
      <c r="LUT386" s="44"/>
      <c r="LUU386" s="44"/>
      <c r="LUV386" s="44"/>
      <c r="LUW386" s="44"/>
      <c r="LUX386" s="44"/>
      <c r="LUY386" s="44"/>
      <c r="LUZ386" s="44"/>
      <c r="LVA386" s="44"/>
      <c r="LVB386" s="44"/>
      <c r="LVC386" s="44"/>
      <c r="LVD386" s="44"/>
      <c r="LVE386" s="44"/>
      <c r="LVF386" s="44"/>
      <c r="LVG386" s="44"/>
      <c r="LVH386" s="44"/>
      <c r="LVI386" s="44"/>
      <c r="LVJ386" s="44"/>
      <c r="LVK386" s="44"/>
      <c r="LVL386" s="44"/>
      <c r="LVM386" s="44"/>
      <c r="LVN386" s="44"/>
      <c r="LVO386" s="44"/>
      <c r="LVP386" s="44"/>
      <c r="LVQ386" s="44"/>
      <c r="LVR386" s="44"/>
      <c r="LVS386" s="44"/>
      <c r="LVT386" s="44"/>
      <c r="LVU386" s="44"/>
      <c r="LVV386" s="44"/>
      <c r="LVW386" s="44"/>
      <c r="LVX386" s="44"/>
      <c r="LVY386" s="44"/>
      <c r="LVZ386" s="44"/>
      <c r="LWA386" s="44"/>
      <c r="LWB386" s="44"/>
      <c r="LWC386" s="44"/>
      <c r="LWD386" s="44"/>
      <c r="LWE386" s="44"/>
      <c r="LWF386" s="44"/>
      <c r="LWG386" s="44"/>
      <c r="LWH386" s="44"/>
      <c r="LWI386" s="44"/>
      <c r="LWJ386" s="44"/>
      <c r="LWK386" s="44"/>
      <c r="LWL386" s="44"/>
      <c r="LWM386" s="44"/>
      <c r="LWN386" s="44"/>
      <c r="LWO386" s="44"/>
      <c r="LWP386" s="44"/>
      <c r="LWQ386" s="44"/>
      <c r="LWR386" s="44"/>
      <c r="LWS386" s="44"/>
      <c r="LWT386" s="44"/>
      <c r="LWU386" s="44"/>
      <c r="LWV386" s="44"/>
      <c r="LWW386" s="44"/>
      <c r="LWX386" s="44"/>
      <c r="LWY386" s="44"/>
      <c r="LWZ386" s="44"/>
      <c r="LXA386" s="44"/>
      <c r="LXB386" s="44"/>
      <c r="LXC386" s="44"/>
      <c r="LXD386" s="44"/>
      <c r="LXE386" s="44"/>
      <c r="LXF386" s="44"/>
      <c r="LXG386" s="44"/>
      <c r="LXH386" s="44"/>
      <c r="LXI386" s="44"/>
      <c r="LXJ386" s="44"/>
      <c r="LXK386" s="44"/>
      <c r="LXL386" s="44"/>
      <c r="LXM386" s="44"/>
      <c r="LXN386" s="44"/>
      <c r="LXO386" s="44"/>
      <c r="LXP386" s="44"/>
      <c r="LXQ386" s="44"/>
      <c r="LXR386" s="44"/>
      <c r="LXS386" s="44"/>
      <c r="LXT386" s="44"/>
      <c r="LXU386" s="44"/>
      <c r="LXV386" s="44"/>
      <c r="LXW386" s="44"/>
      <c r="LXX386" s="44"/>
      <c r="LXY386" s="44"/>
      <c r="LXZ386" s="44"/>
      <c r="LYA386" s="44"/>
      <c r="LYB386" s="44"/>
      <c r="LYC386" s="44"/>
      <c r="LYD386" s="44"/>
      <c r="LYE386" s="44"/>
      <c r="LYF386" s="44"/>
      <c r="LYG386" s="44"/>
      <c r="LYH386" s="44"/>
      <c r="LYI386" s="44"/>
      <c r="LYJ386" s="44"/>
      <c r="LYK386" s="44"/>
      <c r="LYL386" s="44"/>
      <c r="LYM386" s="44"/>
      <c r="LYN386" s="44"/>
      <c r="LYO386" s="44"/>
      <c r="LYP386" s="44"/>
      <c r="LYQ386" s="44"/>
      <c r="LYR386" s="44"/>
      <c r="LYS386" s="44"/>
      <c r="LYT386" s="44"/>
      <c r="LYU386" s="44"/>
      <c r="LYV386" s="44"/>
      <c r="LYW386" s="44"/>
      <c r="LYX386" s="44"/>
      <c r="LYY386" s="44"/>
      <c r="LYZ386" s="44"/>
      <c r="LZA386" s="44"/>
      <c r="LZB386" s="44"/>
      <c r="LZC386" s="44"/>
      <c r="LZD386" s="44"/>
      <c r="LZE386" s="44"/>
      <c r="LZF386" s="44"/>
      <c r="LZG386" s="44"/>
      <c r="LZH386" s="44"/>
      <c r="LZI386" s="44"/>
      <c r="LZJ386" s="44"/>
      <c r="LZK386" s="44"/>
      <c r="LZL386" s="44"/>
      <c r="LZM386" s="44"/>
      <c r="LZN386" s="44"/>
      <c r="LZO386" s="44"/>
      <c r="LZP386" s="44"/>
      <c r="LZQ386" s="44"/>
      <c r="LZR386" s="44"/>
      <c r="LZS386" s="44"/>
      <c r="LZT386" s="44"/>
      <c r="LZU386" s="44"/>
      <c r="LZV386" s="44"/>
      <c r="LZW386" s="44"/>
      <c r="LZX386" s="44"/>
      <c r="LZY386" s="44"/>
      <c r="LZZ386" s="44"/>
      <c r="MAA386" s="44"/>
      <c r="MAB386" s="44"/>
      <c r="MAC386" s="44"/>
      <c r="MAD386" s="44"/>
      <c r="MAE386" s="44"/>
      <c r="MAF386" s="44"/>
      <c r="MAG386" s="44"/>
      <c r="MAH386" s="44"/>
      <c r="MAI386" s="44"/>
      <c r="MAJ386" s="44"/>
      <c r="MAK386" s="44"/>
      <c r="MAL386" s="44"/>
      <c r="MAM386" s="44"/>
      <c r="MAN386" s="44"/>
      <c r="MAO386" s="44"/>
      <c r="MAP386" s="44"/>
      <c r="MAQ386" s="44"/>
      <c r="MAR386" s="44"/>
      <c r="MAS386" s="44"/>
      <c r="MAT386" s="44"/>
      <c r="MAU386" s="44"/>
      <c r="MAV386" s="44"/>
      <c r="MAW386" s="44"/>
      <c r="MAX386" s="44"/>
      <c r="MAY386" s="44"/>
      <c r="MAZ386" s="44"/>
      <c r="MBA386" s="44"/>
      <c r="MBB386" s="44"/>
      <c r="MBC386" s="44"/>
      <c r="MBD386" s="44"/>
      <c r="MBE386" s="44"/>
      <c r="MBF386" s="44"/>
      <c r="MBG386" s="44"/>
      <c r="MBH386" s="44"/>
      <c r="MBI386" s="44"/>
      <c r="MBJ386" s="44"/>
      <c r="MBK386" s="44"/>
      <c r="MBL386" s="44"/>
      <c r="MBM386" s="44"/>
      <c r="MBN386" s="44"/>
      <c r="MBO386" s="44"/>
      <c r="MBP386" s="44"/>
      <c r="MBQ386" s="44"/>
      <c r="MBR386" s="44"/>
      <c r="MBS386" s="44"/>
      <c r="MBT386" s="44"/>
      <c r="MBU386" s="44"/>
      <c r="MBV386" s="44"/>
      <c r="MBW386" s="44"/>
      <c r="MBX386" s="44"/>
      <c r="MBY386" s="44"/>
      <c r="MBZ386" s="44"/>
      <c r="MCA386" s="44"/>
      <c r="MCB386" s="44"/>
      <c r="MCC386" s="44"/>
      <c r="MCD386" s="44"/>
      <c r="MCE386" s="44"/>
      <c r="MCF386" s="44"/>
      <c r="MCG386" s="44"/>
      <c r="MCH386" s="44"/>
      <c r="MCI386" s="44"/>
      <c r="MCJ386" s="44"/>
      <c r="MCK386" s="44"/>
      <c r="MCL386" s="44"/>
      <c r="MCM386" s="44"/>
      <c r="MCN386" s="44"/>
      <c r="MCO386" s="44"/>
      <c r="MCP386" s="44"/>
      <c r="MCQ386" s="44"/>
      <c r="MCR386" s="44"/>
      <c r="MCS386" s="44"/>
      <c r="MCT386" s="44"/>
      <c r="MCU386" s="44"/>
      <c r="MCV386" s="44"/>
      <c r="MCW386" s="44"/>
      <c r="MCX386" s="44"/>
      <c r="MCY386" s="44"/>
      <c r="MCZ386" s="44"/>
      <c r="MDA386" s="44"/>
      <c r="MDB386" s="44"/>
      <c r="MDC386" s="44"/>
      <c r="MDD386" s="44"/>
      <c r="MDE386" s="44"/>
      <c r="MDF386" s="44"/>
      <c r="MDG386" s="44"/>
      <c r="MDH386" s="44"/>
      <c r="MDI386" s="44"/>
      <c r="MDJ386" s="44"/>
      <c r="MDK386" s="44"/>
      <c r="MDL386" s="44"/>
      <c r="MDM386" s="44"/>
      <c r="MDN386" s="44"/>
      <c r="MDO386" s="44"/>
      <c r="MDP386" s="44"/>
      <c r="MDQ386" s="44"/>
      <c r="MDR386" s="44"/>
      <c r="MDS386" s="44"/>
      <c r="MDT386" s="44"/>
      <c r="MDU386" s="44"/>
      <c r="MDV386" s="44"/>
      <c r="MDW386" s="44"/>
      <c r="MDX386" s="44"/>
      <c r="MDY386" s="44"/>
      <c r="MDZ386" s="44"/>
      <c r="MEA386" s="44"/>
      <c r="MEB386" s="44"/>
      <c r="MEC386" s="44"/>
      <c r="MED386" s="44"/>
      <c r="MEE386" s="44"/>
      <c r="MEF386" s="44"/>
      <c r="MEG386" s="44"/>
      <c r="MEH386" s="44"/>
      <c r="MEI386" s="44"/>
      <c r="MEJ386" s="44"/>
      <c r="MEK386" s="44"/>
      <c r="MEL386" s="44"/>
      <c r="MEM386" s="44"/>
      <c r="MEN386" s="44"/>
      <c r="MEO386" s="44"/>
      <c r="MEP386" s="44"/>
      <c r="MEQ386" s="44"/>
      <c r="MER386" s="44"/>
      <c r="MES386" s="44"/>
      <c r="MET386" s="44"/>
      <c r="MEU386" s="44"/>
      <c r="MEV386" s="44"/>
      <c r="MEW386" s="44"/>
      <c r="MEX386" s="44"/>
      <c r="MEY386" s="44"/>
      <c r="MEZ386" s="44"/>
      <c r="MFA386" s="44"/>
      <c r="MFB386" s="44"/>
      <c r="MFC386" s="44"/>
      <c r="MFD386" s="44"/>
      <c r="MFE386" s="44"/>
      <c r="MFF386" s="44"/>
      <c r="MFG386" s="44"/>
      <c r="MFH386" s="44"/>
      <c r="MFI386" s="44"/>
      <c r="MFJ386" s="44"/>
      <c r="MFK386" s="44"/>
      <c r="MFL386" s="44"/>
      <c r="MFM386" s="44"/>
      <c r="MFN386" s="44"/>
      <c r="MFO386" s="44"/>
      <c r="MFP386" s="44"/>
      <c r="MFQ386" s="44"/>
      <c r="MFR386" s="44"/>
      <c r="MFS386" s="44"/>
      <c r="MFT386" s="44"/>
      <c r="MFU386" s="44"/>
      <c r="MFV386" s="44"/>
      <c r="MFW386" s="44"/>
      <c r="MFX386" s="44"/>
      <c r="MFY386" s="44"/>
      <c r="MFZ386" s="44"/>
      <c r="MGA386" s="44"/>
      <c r="MGB386" s="44"/>
      <c r="MGC386" s="44"/>
      <c r="MGD386" s="44"/>
      <c r="MGE386" s="44"/>
      <c r="MGF386" s="44"/>
      <c r="MGG386" s="44"/>
      <c r="MGH386" s="44"/>
      <c r="MGI386" s="44"/>
      <c r="MGJ386" s="44"/>
      <c r="MGK386" s="44"/>
      <c r="MGL386" s="44"/>
      <c r="MGM386" s="44"/>
      <c r="MGN386" s="44"/>
      <c r="MGO386" s="44"/>
      <c r="MGP386" s="44"/>
      <c r="MGQ386" s="44"/>
      <c r="MGR386" s="44"/>
      <c r="MGS386" s="44"/>
      <c r="MGT386" s="44"/>
      <c r="MGU386" s="44"/>
      <c r="MGV386" s="44"/>
      <c r="MGW386" s="44"/>
      <c r="MGX386" s="44"/>
      <c r="MGY386" s="44"/>
      <c r="MGZ386" s="44"/>
      <c r="MHA386" s="44"/>
      <c r="MHB386" s="44"/>
      <c r="MHC386" s="44"/>
      <c r="MHD386" s="44"/>
      <c r="MHE386" s="44"/>
      <c r="MHF386" s="44"/>
      <c r="MHG386" s="44"/>
      <c r="MHH386" s="44"/>
      <c r="MHI386" s="44"/>
      <c r="MHJ386" s="44"/>
      <c r="MHK386" s="44"/>
      <c r="MHL386" s="44"/>
      <c r="MHM386" s="44"/>
      <c r="MHN386" s="44"/>
      <c r="MHO386" s="44"/>
      <c r="MHP386" s="44"/>
      <c r="MHQ386" s="44"/>
      <c r="MHR386" s="44"/>
      <c r="MHS386" s="44"/>
      <c r="MHT386" s="44"/>
      <c r="MHU386" s="44"/>
      <c r="MHV386" s="44"/>
      <c r="MHW386" s="44"/>
      <c r="MHX386" s="44"/>
      <c r="MHY386" s="44"/>
      <c r="MHZ386" s="44"/>
      <c r="MIA386" s="44"/>
      <c r="MIB386" s="44"/>
      <c r="MIC386" s="44"/>
      <c r="MID386" s="44"/>
      <c r="MIE386" s="44"/>
      <c r="MIF386" s="44"/>
      <c r="MIG386" s="44"/>
      <c r="MIH386" s="44"/>
      <c r="MII386" s="44"/>
      <c r="MIJ386" s="44"/>
      <c r="MIK386" s="44"/>
      <c r="MIL386" s="44"/>
      <c r="MIM386" s="44"/>
      <c r="MIN386" s="44"/>
      <c r="MIO386" s="44"/>
      <c r="MIP386" s="44"/>
      <c r="MIQ386" s="44"/>
      <c r="MIR386" s="44"/>
      <c r="MIS386" s="44"/>
      <c r="MIT386" s="44"/>
      <c r="MIU386" s="44"/>
      <c r="MIV386" s="44"/>
      <c r="MIW386" s="44"/>
      <c r="MIX386" s="44"/>
      <c r="MIY386" s="44"/>
      <c r="MIZ386" s="44"/>
      <c r="MJA386" s="44"/>
      <c r="MJB386" s="44"/>
      <c r="MJC386" s="44"/>
      <c r="MJD386" s="44"/>
      <c r="MJE386" s="44"/>
      <c r="MJF386" s="44"/>
      <c r="MJG386" s="44"/>
      <c r="MJH386" s="44"/>
      <c r="MJI386" s="44"/>
      <c r="MJJ386" s="44"/>
      <c r="MJK386" s="44"/>
      <c r="MJL386" s="44"/>
      <c r="MJM386" s="44"/>
      <c r="MJN386" s="44"/>
      <c r="MJO386" s="44"/>
      <c r="MJP386" s="44"/>
      <c r="MJQ386" s="44"/>
      <c r="MJR386" s="44"/>
      <c r="MJS386" s="44"/>
      <c r="MJT386" s="44"/>
      <c r="MJU386" s="44"/>
      <c r="MJV386" s="44"/>
      <c r="MJW386" s="44"/>
      <c r="MJX386" s="44"/>
      <c r="MJY386" s="44"/>
      <c r="MJZ386" s="44"/>
      <c r="MKA386" s="44"/>
      <c r="MKB386" s="44"/>
      <c r="MKC386" s="44"/>
      <c r="MKD386" s="44"/>
      <c r="MKE386" s="44"/>
      <c r="MKF386" s="44"/>
      <c r="MKG386" s="44"/>
      <c r="MKH386" s="44"/>
      <c r="MKI386" s="44"/>
      <c r="MKJ386" s="44"/>
      <c r="MKK386" s="44"/>
      <c r="MKL386" s="44"/>
      <c r="MKM386" s="44"/>
      <c r="MKN386" s="44"/>
      <c r="MKO386" s="44"/>
      <c r="MKP386" s="44"/>
      <c r="MKQ386" s="44"/>
      <c r="MKR386" s="44"/>
      <c r="MKS386" s="44"/>
      <c r="MKT386" s="44"/>
      <c r="MKU386" s="44"/>
      <c r="MKV386" s="44"/>
      <c r="MKW386" s="44"/>
      <c r="MKX386" s="44"/>
      <c r="MKY386" s="44"/>
      <c r="MKZ386" s="44"/>
      <c r="MLA386" s="44"/>
      <c r="MLB386" s="44"/>
      <c r="MLC386" s="44"/>
      <c r="MLD386" s="44"/>
      <c r="MLE386" s="44"/>
      <c r="MLF386" s="44"/>
      <c r="MLG386" s="44"/>
      <c r="MLH386" s="44"/>
      <c r="MLI386" s="44"/>
      <c r="MLJ386" s="44"/>
      <c r="MLK386" s="44"/>
      <c r="MLL386" s="44"/>
      <c r="MLM386" s="44"/>
      <c r="MLN386" s="44"/>
      <c r="MLO386" s="44"/>
      <c r="MLP386" s="44"/>
      <c r="MLQ386" s="44"/>
      <c r="MLR386" s="44"/>
      <c r="MLS386" s="44"/>
      <c r="MLT386" s="44"/>
      <c r="MLU386" s="44"/>
      <c r="MLV386" s="44"/>
      <c r="MLW386" s="44"/>
      <c r="MLX386" s="44"/>
      <c r="MLY386" s="44"/>
      <c r="MLZ386" s="44"/>
      <c r="MMA386" s="44"/>
      <c r="MMB386" s="44"/>
      <c r="MMC386" s="44"/>
      <c r="MMD386" s="44"/>
      <c r="MME386" s="44"/>
      <c r="MMF386" s="44"/>
      <c r="MMG386" s="44"/>
      <c r="MMH386" s="44"/>
      <c r="MMI386" s="44"/>
      <c r="MMJ386" s="44"/>
      <c r="MMK386" s="44"/>
      <c r="MML386" s="44"/>
      <c r="MMM386" s="44"/>
      <c r="MMN386" s="44"/>
      <c r="MMO386" s="44"/>
      <c r="MMP386" s="44"/>
      <c r="MMQ386" s="44"/>
      <c r="MMR386" s="44"/>
      <c r="MMS386" s="44"/>
      <c r="MMT386" s="44"/>
      <c r="MMU386" s="44"/>
      <c r="MMV386" s="44"/>
      <c r="MMW386" s="44"/>
      <c r="MMX386" s="44"/>
      <c r="MMY386" s="44"/>
      <c r="MMZ386" s="44"/>
      <c r="MNA386" s="44"/>
      <c r="MNB386" s="44"/>
      <c r="MNC386" s="44"/>
      <c r="MND386" s="44"/>
      <c r="MNE386" s="44"/>
      <c r="MNF386" s="44"/>
      <c r="MNG386" s="44"/>
      <c r="MNH386" s="44"/>
      <c r="MNI386" s="44"/>
      <c r="MNJ386" s="44"/>
      <c r="MNK386" s="44"/>
      <c r="MNL386" s="44"/>
      <c r="MNM386" s="44"/>
      <c r="MNN386" s="44"/>
      <c r="MNO386" s="44"/>
      <c r="MNP386" s="44"/>
      <c r="MNQ386" s="44"/>
      <c r="MNR386" s="44"/>
      <c r="MNS386" s="44"/>
      <c r="MNT386" s="44"/>
      <c r="MNU386" s="44"/>
      <c r="MNV386" s="44"/>
      <c r="MNW386" s="44"/>
      <c r="MNX386" s="44"/>
      <c r="MNY386" s="44"/>
      <c r="MNZ386" s="44"/>
      <c r="MOA386" s="44"/>
      <c r="MOB386" s="44"/>
      <c r="MOC386" s="44"/>
      <c r="MOD386" s="44"/>
      <c r="MOE386" s="44"/>
      <c r="MOF386" s="44"/>
      <c r="MOG386" s="44"/>
      <c r="MOH386" s="44"/>
      <c r="MOI386" s="44"/>
      <c r="MOJ386" s="44"/>
      <c r="MOK386" s="44"/>
      <c r="MOL386" s="44"/>
      <c r="MOM386" s="44"/>
      <c r="MON386" s="44"/>
      <c r="MOO386" s="44"/>
      <c r="MOP386" s="44"/>
      <c r="MOQ386" s="44"/>
      <c r="MOR386" s="44"/>
      <c r="MOS386" s="44"/>
      <c r="MOT386" s="44"/>
      <c r="MOU386" s="44"/>
      <c r="MOV386" s="44"/>
      <c r="MOW386" s="44"/>
      <c r="MOX386" s="44"/>
      <c r="MOY386" s="44"/>
      <c r="MOZ386" s="44"/>
      <c r="MPA386" s="44"/>
      <c r="MPB386" s="44"/>
      <c r="MPC386" s="44"/>
      <c r="MPD386" s="44"/>
      <c r="MPE386" s="44"/>
      <c r="MPF386" s="44"/>
      <c r="MPG386" s="44"/>
      <c r="MPH386" s="44"/>
      <c r="MPI386" s="44"/>
      <c r="MPJ386" s="44"/>
      <c r="MPK386" s="44"/>
      <c r="MPL386" s="44"/>
      <c r="MPM386" s="44"/>
      <c r="MPN386" s="44"/>
      <c r="MPO386" s="44"/>
      <c r="MPP386" s="44"/>
      <c r="MPQ386" s="44"/>
      <c r="MPR386" s="44"/>
      <c r="MPS386" s="44"/>
      <c r="MPT386" s="44"/>
      <c r="MPU386" s="44"/>
      <c r="MPV386" s="44"/>
      <c r="MPW386" s="44"/>
      <c r="MPX386" s="44"/>
      <c r="MPY386" s="44"/>
      <c r="MPZ386" s="44"/>
      <c r="MQA386" s="44"/>
      <c r="MQB386" s="44"/>
      <c r="MQC386" s="44"/>
      <c r="MQD386" s="44"/>
      <c r="MQE386" s="44"/>
      <c r="MQF386" s="44"/>
      <c r="MQG386" s="44"/>
      <c r="MQH386" s="44"/>
      <c r="MQI386" s="44"/>
      <c r="MQJ386" s="44"/>
      <c r="MQK386" s="44"/>
      <c r="MQL386" s="44"/>
      <c r="MQM386" s="44"/>
      <c r="MQN386" s="44"/>
      <c r="MQO386" s="44"/>
      <c r="MQP386" s="44"/>
      <c r="MQQ386" s="44"/>
      <c r="MQR386" s="44"/>
      <c r="MQS386" s="44"/>
      <c r="MQT386" s="44"/>
      <c r="MQU386" s="44"/>
      <c r="MQV386" s="44"/>
      <c r="MQW386" s="44"/>
      <c r="MQX386" s="44"/>
      <c r="MQY386" s="44"/>
      <c r="MQZ386" s="44"/>
      <c r="MRA386" s="44"/>
      <c r="MRB386" s="44"/>
      <c r="MRC386" s="44"/>
      <c r="MRD386" s="44"/>
      <c r="MRE386" s="44"/>
      <c r="MRF386" s="44"/>
      <c r="MRG386" s="44"/>
      <c r="MRH386" s="44"/>
      <c r="MRI386" s="44"/>
      <c r="MRJ386" s="44"/>
      <c r="MRK386" s="44"/>
      <c r="MRL386" s="44"/>
      <c r="MRM386" s="44"/>
      <c r="MRN386" s="44"/>
      <c r="MRO386" s="44"/>
      <c r="MRP386" s="44"/>
      <c r="MRQ386" s="44"/>
      <c r="MRR386" s="44"/>
      <c r="MRS386" s="44"/>
      <c r="MRT386" s="44"/>
      <c r="MRU386" s="44"/>
      <c r="MRV386" s="44"/>
      <c r="MRW386" s="44"/>
      <c r="MRX386" s="44"/>
      <c r="MRY386" s="44"/>
      <c r="MRZ386" s="44"/>
      <c r="MSA386" s="44"/>
      <c r="MSB386" s="44"/>
      <c r="MSC386" s="44"/>
      <c r="MSD386" s="44"/>
      <c r="MSE386" s="44"/>
      <c r="MSF386" s="44"/>
      <c r="MSG386" s="44"/>
      <c r="MSH386" s="44"/>
      <c r="MSI386" s="44"/>
      <c r="MSJ386" s="44"/>
      <c r="MSK386" s="44"/>
      <c r="MSL386" s="44"/>
      <c r="MSM386" s="44"/>
      <c r="MSN386" s="44"/>
      <c r="MSO386" s="44"/>
      <c r="MSP386" s="44"/>
      <c r="MSQ386" s="44"/>
      <c r="MSR386" s="44"/>
      <c r="MSS386" s="44"/>
      <c r="MST386" s="44"/>
      <c r="MSU386" s="44"/>
      <c r="MSV386" s="44"/>
      <c r="MSW386" s="44"/>
      <c r="MSX386" s="44"/>
      <c r="MSY386" s="44"/>
      <c r="MSZ386" s="44"/>
      <c r="MTA386" s="44"/>
      <c r="MTB386" s="44"/>
      <c r="MTC386" s="44"/>
      <c r="MTD386" s="44"/>
      <c r="MTE386" s="44"/>
      <c r="MTF386" s="44"/>
      <c r="MTG386" s="44"/>
      <c r="MTH386" s="44"/>
      <c r="MTI386" s="44"/>
      <c r="MTJ386" s="44"/>
      <c r="MTK386" s="44"/>
      <c r="MTL386" s="44"/>
      <c r="MTM386" s="44"/>
      <c r="MTN386" s="44"/>
      <c r="MTO386" s="44"/>
      <c r="MTP386" s="44"/>
      <c r="MTQ386" s="44"/>
      <c r="MTR386" s="44"/>
      <c r="MTS386" s="44"/>
      <c r="MTT386" s="44"/>
      <c r="MTU386" s="44"/>
      <c r="MTV386" s="44"/>
      <c r="MTW386" s="44"/>
      <c r="MTX386" s="44"/>
      <c r="MTY386" s="44"/>
      <c r="MTZ386" s="44"/>
      <c r="MUA386" s="44"/>
      <c r="MUB386" s="44"/>
      <c r="MUC386" s="44"/>
      <c r="MUD386" s="44"/>
      <c r="MUE386" s="44"/>
      <c r="MUF386" s="44"/>
      <c r="MUG386" s="44"/>
      <c r="MUH386" s="44"/>
      <c r="MUI386" s="44"/>
      <c r="MUJ386" s="44"/>
      <c r="MUK386" s="44"/>
      <c r="MUL386" s="44"/>
      <c r="MUM386" s="44"/>
      <c r="MUN386" s="44"/>
      <c r="MUO386" s="44"/>
      <c r="MUP386" s="44"/>
      <c r="MUQ386" s="44"/>
      <c r="MUR386" s="44"/>
      <c r="MUS386" s="44"/>
      <c r="MUT386" s="44"/>
      <c r="MUU386" s="44"/>
      <c r="MUV386" s="44"/>
      <c r="MUW386" s="44"/>
      <c r="MUX386" s="44"/>
      <c r="MUY386" s="44"/>
      <c r="MUZ386" s="44"/>
      <c r="MVA386" s="44"/>
      <c r="MVB386" s="44"/>
      <c r="MVC386" s="44"/>
      <c r="MVD386" s="44"/>
      <c r="MVE386" s="44"/>
      <c r="MVF386" s="44"/>
      <c r="MVG386" s="44"/>
      <c r="MVH386" s="44"/>
      <c r="MVI386" s="44"/>
      <c r="MVJ386" s="44"/>
      <c r="MVK386" s="44"/>
      <c r="MVL386" s="44"/>
      <c r="MVM386" s="44"/>
      <c r="MVN386" s="44"/>
      <c r="MVO386" s="44"/>
      <c r="MVP386" s="44"/>
      <c r="MVQ386" s="44"/>
      <c r="MVR386" s="44"/>
      <c r="MVS386" s="44"/>
      <c r="MVT386" s="44"/>
      <c r="MVU386" s="44"/>
      <c r="MVV386" s="44"/>
      <c r="MVW386" s="44"/>
      <c r="MVX386" s="44"/>
      <c r="MVY386" s="44"/>
      <c r="MVZ386" s="44"/>
      <c r="MWA386" s="44"/>
      <c r="MWB386" s="44"/>
      <c r="MWC386" s="44"/>
      <c r="MWD386" s="44"/>
      <c r="MWE386" s="44"/>
      <c r="MWF386" s="44"/>
      <c r="MWG386" s="44"/>
      <c r="MWH386" s="44"/>
      <c r="MWI386" s="44"/>
      <c r="MWJ386" s="44"/>
      <c r="MWK386" s="44"/>
      <c r="MWL386" s="44"/>
      <c r="MWM386" s="44"/>
      <c r="MWN386" s="44"/>
      <c r="MWO386" s="44"/>
      <c r="MWP386" s="44"/>
      <c r="MWQ386" s="44"/>
      <c r="MWR386" s="44"/>
      <c r="MWS386" s="44"/>
      <c r="MWT386" s="44"/>
      <c r="MWU386" s="44"/>
      <c r="MWV386" s="44"/>
      <c r="MWW386" s="44"/>
      <c r="MWX386" s="44"/>
      <c r="MWY386" s="44"/>
      <c r="MWZ386" s="44"/>
      <c r="MXA386" s="44"/>
      <c r="MXB386" s="44"/>
      <c r="MXC386" s="44"/>
      <c r="MXD386" s="44"/>
      <c r="MXE386" s="44"/>
      <c r="MXF386" s="44"/>
      <c r="MXG386" s="44"/>
      <c r="MXH386" s="44"/>
      <c r="MXI386" s="44"/>
      <c r="MXJ386" s="44"/>
      <c r="MXK386" s="44"/>
      <c r="MXL386" s="44"/>
      <c r="MXM386" s="44"/>
      <c r="MXN386" s="44"/>
      <c r="MXO386" s="44"/>
      <c r="MXP386" s="44"/>
      <c r="MXQ386" s="44"/>
      <c r="MXR386" s="44"/>
      <c r="MXS386" s="44"/>
      <c r="MXT386" s="44"/>
      <c r="MXU386" s="44"/>
      <c r="MXV386" s="44"/>
      <c r="MXW386" s="44"/>
      <c r="MXX386" s="44"/>
      <c r="MXY386" s="44"/>
      <c r="MXZ386" s="44"/>
      <c r="MYA386" s="44"/>
      <c r="MYB386" s="44"/>
      <c r="MYC386" s="44"/>
      <c r="MYD386" s="44"/>
      <c r="MYE386" s="44"/>
      <c r="MYF386" s="44"/>
      <c r="MYG386" s="44"/>
      <c r="MYH386" s="44"/>
      <c r="MYI386" s="44"/>
      <c r="MYJ386" s="44"/>
      <c r="MYK386" s="44"/>
      <c r="MYL386" s="44"/>
      <c r="MYM386" s="44"/>
      <c r="MYN386" s="44"/>
      <c r="MYO386" s="44"/>
      <c r="MYP386" s="44"/>
      <c r="MYQ386" s="44"/>
      <c r="MYR386" s="44"/>
      <c r="MYS386" s="44"/>
      <c r="MYT386" s="44"/>
      <c r="MYU386" s="44"/>
      <c r="MYV386" s="44"/>
      <c r="MYW386" s="44"/>
      <c r="MYX386" s="44"/>
      <c r="MYY386" s="44"/>
      <c r="MYZ386" s="44"/>
      <c r="MZA386" s="44"/>
      <c r="MZB386" s="44"/>
      <c r="MZC386" s="44"/>
      <c r="MZD386" s="44"/>
      <c r="MZE386" s="44"/>
      <c r="MZF386" s="44"/>
      <c r="MZG386" s="44"/>
      <c r="MZH386" s="44"/>
      <c r="MZI386" s="44"/>
      <c r="MZJ386" s="44"/>
      <c r="MZK386" s="44"/>
      <c r="MZL386" s="44"/>
      <c r="MZM386" s="44"/>
      <c r="MZN386" s="44"/>
      <c r="MZO386" s="44"/>
      <c r="MZP386" s="44"/>
      <c r="MZQ386" s="44"/>
      <c r="MZR386" s="44"/>
      <c r="MZS386" s="44"/>
      <c r="MZT386" s="44"/>
      <c r="MZU386" s="44"/>
      <c r="MZV386" s="44"/>
      <c r="MZW386" s="44"/>
      <c r="MZX386" s="44"/>
      <c r="MZY386" s="44"/>
      <c r="MZZ386" s="44"/>
      <c r="NAA386" s="44"/>
      <c r="NAB386" s="44"/>
      <c r="NAC386" s="44"/>
      <c r="NAD386" s="44"/>
      <c r="NAE386" s="44"/>
      <c r="NAF386" s="44"/>
      <c r="NAG386" s="44"/>
      <c r="NAH386" s="44"/>
      <c r="NAI386" s="44"/>
      <c r="NAJ386" s="44"/>
      <c r="NAK386" s="44"/>
      <c r="NAL386" s="44"/>
      <c r="NAM386" s="44"/>
      <c r="NAN386" s="44"/>
      <c r="NAO386" s="44"/>
      <c r="NAP386" s="44"/>
      <c r="NAQ386" s="44"/>
      <c r="NAR386" s="44"/>
      <c r="NAS386" s="44"/>
      <c r="NAT386" s="44"/>
      <c r="NAU386" s="44"/>
      <c r="NAV386" s="44"/>
      <c r="NAW386" s="44"/>
      <c r="NAX386" s="44"/>
      <c r="NAY386" s="44"/>
      <c r="NAZ386" s="44"/>
      <c r="NBA386" s="44"/>
      <c r="NBB386" s="44"/>
      <c r="NBC386" s="44"/>
      <c r="NBD386" s="44"/>
      <c r="NBE386" s="44"/>
      <c r="NBF386" s="44"/>
      <c r="NBG386" s="44"/>
      <c r="NBH386" s="44"/>
      <c r="NBI386" s="44"/>
      <c r="NBJ386" s="44"/>
      <c r="NBK386" s="44"/>
      <c r="NBL386" s="44"/>
      <c r="NBM386" s="44"/>
      <c r="NBN386" s="44"/>
      <c r="NBO386" s="44"/>
      <c r="NBP386" s="44"/>
      <c r="NBQ386" s="44"/>
      <c r="NBR386" s="44"/>
      <c r="NBS386" s="44"/>
      <c r="NBT386" s="44"/>
      <c r="NBU386" s="44"/>
      <c r="NBV386" s="44"/>
      <c r="NBW386" s="44"/>
      <c r="NBX386" s="44"/>
      <c r="NBY386" s="44"/>
      <c r="NBZ386" s="44"/>
      <c r="NCA386" s="44"/>
      <c r="NCB386" s="44"/>
      <c r="NCC386" s="44"/>
      <c r="NCD386" s="44"/>
      <c r="NCE386" s="44"/>
      <c r="NCF386" s="44"/>
      <c r="NCG386" s="44"/>
      <c r="NCH386" s="44"/>
      <c r="NCI386" s="44"/>
      <c r="NCJ386" s="44"/>
      <c r="NCK386" s="44"/>
      <c r="NCL386" s="44"/>
      <c r="NCM386" s="44"/>
      <c r="NCN386" s="44"/>
      <c r="NCO386" s="44"/>
      <c r="NCP386" s="44"/>
      <c r="NCQ386" s="44"/>
      <c r="NCR386" s="44"/>
      <c r="NCS386" s="44"/>
      <c r="NCT386" s="44"/>
      <c r="NCU386" s="44"/>
      <c r="NCV386" s="44"/>
      <c r="NCW386" s="44"/>
      <c r="NCX386" s="44"/>
      <c r="NCY386" s="44"/>
      <c r="NCZ386" s="44"/>
      <c r="NDA386" s="44"/>
      <c r="NDB386" s="44"/>
      <c r="NDC386" s="44"/>
      <c r="NDD386" s="44"/>
      <c r="NDE386" s="44"/>
      <c r="NDF386" s="44"/>
      <c r="NDG386" s="44"/>
      <c r="NDH386" s="44"/>
      <c r="NDI386" s="44"/>
      <c r="NDJ386" s="44"/>
      <c r="NDK386" s="44"/>
      <c r="NDL386" s="44"/>
      <c r="NDM386" s="44"/>
      <c r="NDN386" s="44"/>
      <c r="NDO386" s="44"/>
      <c r="NDP386" s="44"/>
      <c r="NDQ386" s="44"/>
      <c r="NDR386" s="44"/>
      <c r="NDS386" s="44"/>
      <c r="NDT386" s="44"/>
      <c r="NDU386" s="44"/>
      <c r="NDV386" s="44"/>
      <c r="NDW386" s="44"/>
      <c r="NDX386" s="44"/>
      <c r="NDY386" s="44"/>
      <c r="NDZ386" s="44"/>
      <c r="NEA386" s="44"/>
      <c r="NEB386" s="44"/>
      <c r="NEC386" s="44"/>
      <c r="NED386" s="44"/>
      <c r="NEE386" s="44"/>
      <c r="NEF386" s="44"/>
      <c r="NEG386" s="44"/>
      <c r="NEH386" s="44"/>
      <c r="NEI386" s="44"/>
      <c r="NEJ386" s="44"/>
      <c r="NEK386" s="44"/>
      <c r="NEL386" s="44"/>
      <c r="NEM386" s="44"/>
      <c r="NEN386" s="44"/>
      <c r="NEO386" s="44"/>
      <c r="NEP386" s="44"/>
      <c r="NEQ386" s="44"/>
      <c r="NER386" s="44"/>
      <c r="NES386" s="44"/>
      <c r="NET386" s="44"/>
      <c r="NEU386" s="44"/>
      <c r="NEV386" s="44"/>
      <c r="NEW386" s="44"/>
      <c r="NEX386" s="44"/>
      <c r="NEY386" s="44"/>
      <c r="NEZ386" s="44"/>
      <c r="NFA386" s="44"/>
      <c r="NFB386" s="44"/>
      <c r="NFC386" s="44"/>
      <c r="NFD386" s="44"/>
      <c r="NFE386" s="44"/>
      <c r="NFF386" s="44"/>
      <c r="NFG386" s="44"/>
      <c r="NFH386" s="44"/>
      <c r="NFI386" s="44"/>
      <c r="NFJ386" s="44"/>
      <c r="NFK386" s="44"/>
      <c r="NFL386" s="44"/>
      <c r="NFM386" s="44"/>
      <c r="NFN386" s="44"/>
      <c r="NFO386" s="44"/>
      <c r="NFP386" s="44"/>
      <c r="NFQ386" s="44"/>
      <c r="NFR386" s="44"/>
      <c r="NFS386" s="44"/>
      <c r="NFT386" s="44"/>
      <c r="NFU386" s="44"/>
      <c r="NFV386" s="44"/>
      <c r="NFW386" s="44"/>
      <c r="NFX386" s="44"/>
      <c r="NFY386" s="44"/>
      <c r="NFZ386" s="44"/>
      <c r="NGA386" s="44"/>
      <c r="NGB386" s="44"/>
      <c r="NGC386" s="44"/>
      <c r="NGD386" s="44"/>
      <c r="NGE386" s="44"/>
      <c r="NGF386" s="44"/>
      <c r="NGG386" s="44"/>
      <c r="NGH386" s="44"/>
      <c r="NGI386" s="44"/>
      <c r="NGJ386" s="44"/>
      <c r="NGK386" s="44"/>
      <c r="NGL386" s="44"/>
      <c r="NGM386" s="44"/>
      <c r="NGN386" s="44"/>
      <c r="NGO386" s="44"/>
      <c r="NGP386" s="44"/>
      <c r="NGQ386" s="44"/>
      <c r="NGR386" s="44"/>
      <c r="NGS386" s="44"/>
      <c r="NGT386" s="44"/>
      <c r="NGU386" s="44"/>
      <c r="NGV386" s="44"/>
      <c r="NGW386" s="44"/>
      <c r="NGX386" s="44"/>
      <c r="NGY386" s="44"/>
      <c r="NGZ386" s="44"/>
      <c r="NHA386" s="44"/>
      <c r="NHB386" s="44"/>
      <c r="NHC386" s="44"/>
      <c r="NHD386" s="44"/>
      <c r="NHE386" s="44"/>
      <c r="NHF386" s="44"/>
      <c r="NHG386" s="44"/>
      <c r="NHH386" s="44"/>
      <c r="NHI386" s="44"/>
      <c r="NHJ386" s="44"/>
      <c r="NHK386" s="44"/>
      <c r="NHL386" s="44"/>
      <c r="NHM386" s="44"/>
      <c r="NHN386" s="44"/>
      <c r="NHO386" s="44"/>
      <c r="NHP386" s="44"/>
      <c r="NHQ386" s="44"/>
      <c r="NHR386" s="44"/>
      <c r="NHS386" s="44"/>
      <c r="NHT386" s="44"/>
      <c r="NHU386" s="44"/>
      <c r="NHV386" s="44"/>
      <c r="NHW386" s="44"/>
      <c r="NHX386" s="44"/>
      <c r="NHY386" s="44"/>
      <c r="NHZ386" s="44"/>
      <c r="NIA386" s="44"/>
      <c r="NIB386" s="44"/>
      <c r="NIC386" s="44"/>
      <c r="NID386" s="44"/>
      <c r="NIE386" s="44"/>
      <c r="NIF386" s="44"/>
      <c r="NIG386" s="44"/>
      <c r="NIH386" s="44"/>
      <c r="NII386" s="44"/>
      <c r="NIJ386" s="44"/>
      <c r="NIK386" s="44"/>
      <c r="NIL386" s="44"/>
      <c r="NIM386" s="44"/>
      <c r="NIN386" s="44"/>
      <c r="NIO386" s="44"/>
      <c r="NIP386" s="44"/>
      <c r="NIQ386" s="44"/>
      <c r="NIR386" s="44"/>
      <c r="NIS386" s="44"/>
      <c r="NIT386" s="44"/>
      <c r="NIU386" s="44"/>
      <c r="NIV386" s="44"/>
      <c r="NIW386" s="44"/>
      <c r="NIX386" s="44"/>
      <c r="NIY386" s="44"/>
      <c r="NIZ386" s="44"/>
      <c r="NJA386" s="44"/>
      <c r="NJB386" s="44"/>
      <c r="NJC386" s="44"/>
      <c r="NJD386" s="44"/>
      <c r="NJE386" s="44"/>
      <c r="NJF386" s="44"/>
      <c r="NJG386" s="44"/>
      <c r="NJH386" s="44"/>
      <c r="NJI386" s="44"/>
      <c r="NJJ386" s="44"/>
      <c r="NJK386" s="44"/>
      <c r="NJL386" s="44"/>
      <c r="NJM386" s="44"/>
      <c r="NJN386" s="44"/>
      <c r="NJO386" s="44"/>
      <c r="NJP386" s="44"/>
      <c r="NJQ386" s="44"/>
      <c r="NJR386" s="44"/>
      <c r="NJS386" s="44"/>
      <c r="NJT386" s="44"/>
      <c r="NJU386" s="44"/>
      <c r="NJV386" s="44"/>
      <c r="NJW386" s="44"/>
      <c r="NJX386" s="44"/>
      <c r="NJY386" s="44"/>
      <c r="NJZ386" s="44"/>
      <c r="NKA386" s="44"/>
      <c r="NKB386" s="44"/>
      <c r="NKC386" s="44"/>
      <c r="NKD386" s="44"/>
      <c r="NKE386" s="44"/>
      <c r="NKF386" s="44"/>
      <c r="NKG386" s="44"/>
      <c r="NKH386" s="44"/>
      <c r="NKI386" s="44"/>
      <c r="NKJ386" s="44"/>
      <c r="NKK386" s="44"/>
      <c r="NKL386" s="44"/>
      <c r="NKM386" s="44"/>
      <c r="NKN386" s="44"/>
      <c r="NKO386" s="44"/>
      <c r="NKP386" s="44"/>
      <c r="NKQ386" s="44"/>
      <c r="NKR386" s="44"/>
      <c r="NKS386" s="44"/>
      <c r="NKT386" s="44"/>
      <c r="NKU386" s="44"/>
      <c r="NKV386" s="44"/>
      <c r="NKW386" s="44"/>
      <c r="NKX386" s="44"/>
      <c r="NKY386" s="44"/>
      <c r="NKZ386" s="44"/>
      <c r="NLA386" s="44"/>
      <c r="NLB386" s="44"/>
      <c r="NLC386" s="44"/>
      <c r="NLD386" s="44"/>
      <c r="NLE386" s="44"/>
      <c r="NLF386" s="44"/>
      <c r="NLG386" s="44"/>
      <c r="NLH386" s="44"/>
      <c r="NLI386" s="44"/>
      <c r="NLJ386" s="44"/>
      <c r="NLK386" s="44"/>
      <c r="NLL386" s="44"/>
      <c r="NLM386" s="44"/>
      <c r="NLN386" s="44"/>
      <c r="NLO386" s="44"/>
      <c r="NLP386" s="44"/>
      <c r="NLQ386" s="44"/>
      <c r="NLR386" s="44"/>
      <c r="NLS386" s="44"/>
      <c r="NLT386" s="44"/>
      <c r="NLU386" s="44"/>
      <c r="NLV386" s="44"/>
      <c r="NLW386" s="44"/>
      <c r="NLX386" s="44"/>
      <c r="NLY386" s="44"/>
      <c r="NLZ386" s="44"/>
      <c r="NMA386" s="44"/>
      <c r="NMB386" s="44"/>
      <c r="NMC386" s="44"/>
      <c r="NMD386" s="44"/>
      <c r="NME386" s="44"/>
      <c r="NMF386" s="44"/>
      <c r="NMG386" s="44"/>
      <c r="NMH386" s="44"/>
      <c r="NMI386" s="44"/>
      <c r="NMJ386" s="44"/>
      <c r="NMK386" s="44"/>
      <c r="NML386" s="44"/>
      <c r="NMM386" s="44"/>
      <c r="NMN386" s="44"/>
      <c r="NMO386" s="44"/>
      <c r="NMP386" s="44"/>
      <c r="NMQ386" s="44"/>
      <c r="NMR386" s="44"/>
      <c r="NMS386" s="44"/>
      <c r="NMT386" s="44"/>
      <c r="NMU386" s="44"/>
      <c r="NMV386" s="44"/>
      <c r="NMW386" s="44"/>
      <c r="NMX386" s="44"/>
      <c r="NMY386" s="44"/>
      <c r="NMZ386" s="44"/>
      <c r="NNA386" s="44"/>
      <c r="NNB386" s="44"/>
      <c r="NNC386" s="44"/>
      <c r="NND386" s="44"/>
      <c r="NNE386" s="44"/>
      <c r="NNF386" s="44"/>
      <c r="NNG386" s="44"/>
      <c r="NNH386" s="44"/>
      <c r="NNI386" s="44"/>
      <c r="NNJ386" s="44"/>
      <c r="NNK386" s="44"/>
      <c r="NNL386" s="44"/>
      <c r="NNM386" s="44"/>
      <c r="NNN386" s="44"/>
      <c r="NNO386" s="44"/>
      <c r="NNP386" s="44"/>
      <c r="NNQ386" s="44"/>
      <c r="NNR386" s="44"/>
      <c r="NNS386" s="44"/>
      <c r="NNT386" s="44"/>
      <c r="NNU386" s="44"/>
      <c r="NNV386" s="44"/>
      <c r="NNW386" s="44"/>
      <c r="NNX386" s="44"/>
      <c r="NNY386" s="44"/>
      <c r="NNZ386" s="44"/>
      <c r="NOA386" s="44"/>
      <c r="NOB386" s="44"/>
      <c r="NOC386" s="44"/>
      <c r="NOD386" s="44"/>
      <c r="NOE386" s="44"/>
      <c r="NOF386" s="44"/>
      <c r="NOG386" s="44"/>
      <c r="NOH386" s="44"/>
      <c r="NOI386" s="44"/>
      <c r="NOJ386" s="44"/>
      <c r="NOK386" s="44"/>
      <c r="NOL386" s="44"/>
      <c r="NOM386" s="44"/>
      <c r="NON386" s="44"/>
      <c r="NOO386" s="44"/>
      <c r="NOP386" s="44"/>
      <c r="NOQ386" s="44"/>
      <c r="NOR386" s="44"/>
      <c r="NOS386" s="44"/>
      <c r="NOT386" s="44"/>
      <c r="NOU386" s="44"/>
      <c r="NOV386" s="44"/>
      <c r="NOW386" s="44"/>
      <c r="NOX386" s="44"/>
      <c r="NOY386" s="44"/>
      <c r="NOZ386" s="44"/>
      <c r="NPA386" s="44"/>
      <c r="NPB386" s="44"/>
      <c r="NPC386" s="44"/>
      <c r="NPD386" s="44"/>
      <c r="NPE386" s="44"/>
      <c r="NPF386" s="44"/>
      <c r="NPG386" s="44"/>
      <c r="NPH386" s="44"/>
      <c r="NPI386" s="44"/>
      <c r="NPJ386" s="44"/>
      <c r="NPK386" s="44"/>
      <c r="NPL386" s="44"/>
      <c r="NPM386" s="44"/>
      <c r="NPN386" s="44"/>
      <c r="NPO386" s="44"/>
      <c r="NPP386" s="44"/>
      <c r="NPQ386" s="44"/>
      <c r="NPR386" s="44"/>
      <c r="NPS386" s="44"/>
      <c r="NPT386" s="44"/>
      <c r="NPU386" s="44"/>
      <c r="NPV386" s="44"/>
      <c r="NPW386" s="44"/>
      <c r="NPX386" s="44"/>
      <c r="NPY386" s="44"/>
      <c r="NPZ386" s="44"/>
      <c r="NQA386" s="44"/>
      <c r="NQB386" s="44"/>
      <c r="NQC386" s="44"/>
      <c r="NQD386" s="44"/>
      <c r="NQE386" s="44"/>
      <c r="NQF386" s="44"/>
      <c r="NQG386" s="44"/>
      <c r="NQH386" s="44"/>
      <c r="NQI386" s="44"/>
      <c r="NQJ386" s="44"/>
      <c r="NQK386" s="44"/>
      <c r="NQL386" s="44"/>
      <c r="NQM386" s="44"/>
      <c r="NQN386" s="44"/>
      <c r="NQO386" s="44"/>
      <c r="NQP386" s="44"/>
      <c r="NQQ386" s="44"/>
      <c r="NQR386" s="44"/>
      <c r="NQS386" s="44"/>
      <c r="NQT386" s="44"/>
      <c r="NQU386" s="44"/>
      <c r="NQV386" s="44"/>
      <c r="NQW386" s="44"/>
      <c r="NQX386" s="44"/>
      <c r="NQY386" s="44"/>
      <c r="NQZ386" s="44"/>
      <c r="NRA386" s="44"/>
      <c r="NRB386" s="44"/>
      <c r="NRC386" s="44"/>
      <c r="NRD386" s="44"/>
      <c r="NRE386" s="44"/>
      <c r="NRF386" s="44"/>
      <c r="NRG386" s="44"/>
      <c r="NRH386" s="44"/>
      <c r="NRI386" s="44"/>
      <c r="NRJ386" s="44"/>
      <c r="NRK386" s="44"/>
      <c r="NRL386" s="44"/>
      <c r="NRM386" s="44"/>
      <c r="NRN386" s="44"/>
      <c r="NRO386" s="44"/>
      <c r="NRP386" s="44"/>
      <c r="NRQ386" s="44"/>
      <c r="NRR386" s="44"/>
      <c r="NRS386" s="44"/>
      <c r="NRT386" s="44"/>
      <c r="NRU386" s="44"/>
      <c r="NRV386" s="44"/>
      <c r="NRW386" s="44"/>
      <c r="NRX386" s="44"/>
      <c r="NRY386" s="44"/>
      <c r="NRZ386" s="44"/>
      <c r="NSA386" s="44"/>
      <c r="NSB386" s="44"/>
      <c r="NSC386" s="44"/>
      <c r="NSD386" s="44"/>
      <c r="NSE386" s="44"/>
      <c r="NSF386" s="44"/>
      <c r="NSG386" s="44"/>
      <c r="NSH386" s="44"/>
      <c r="NSI386" s="44"/>
      <c r="NSJ386" s="44"/>
      <c r="NSK386" s="44"/>
      <c r="NSL386" s="44"/>
      <c r="NSM386" s="44"/>
      <c r="NSN386" s="44"/>
      <c r="NSO386" s="44"/>
      <c r="NSP386" s="44"/>
      <c r="NSQ386" s="44"/>
      <c r="NSR386" s="44"/>
      <c r="NSS386" s="44"/>
      <c r="NST386" s="44"/>
      <c r="NSU386" s="44"/>
      <c r="NSV386" s="44"/>
      <c r="NSW386" s="44"/>
      <c r="NSX386" s="44"/>
      <c r="NSY386" s="44"/>
      <c r="NSZ386" s="44"/>
      <c r="NTA386" s="44"/>
      <c r="NTB386" s="44"/>
      <c r="NTC386" s="44"/>
      <c r="NTD386" s="44"/>
      <c r="NTE386" s="44"/>
      <c r="NTF386" s="44"/>
      <c r="NTG386" s="44"/>
      <c r="NTH386" s="44"/>
      <c r="NTI386" s="44"/>
      <c r="NTJ386" s="44"/>
      <c r="NTK386" s="44"/>
      <c r="NTL386" s="44"/>
      <c r="NTM386" s="44"/>
      <c r="NTN386" s="44"/>
      <c r="NTO386" s="44"/>
      <c r="NTP386" s="44"/>
      <c r="NTQ386" s="44"/>
      <c r="NTR386" s="44"/>
      <c r="NTS386" s="44"/>
      <c r="NTT386" s="44"/>
      <c r="NTU386" s="44"/>
      <c r="NTV386" s="44"/>
      <c r="NTW386" s="44"/>
      <c r="NTX386" s="44"/>
      <c r="NTY386" s="44"/>
      <c r="NTZ386" s="44"/>
      <c r="NUA386" s="44"/>
      <c r="NUB386" s="44"/>
      <c r="NUC386" s="44"/>
      <c r="NUD386" s="44"/>
      <c r="NUE386" s="44"/>
      <c r="NUF386" s="44"/>
      <c r="NUG386" s="44"/>
      <c r="NUH386" s="44"/>
      <c r="NUI386" s="44"/>
      <c r="NUJ386" s="44"/>
      <c r="NUK386" s="44"/>
      <c r="NUL386" s="44"/>
      <c r="NUM386" s="44"/>
      <c r="NUN386" s="44"/>
      <c r="NUO386" s="44"/>
      <c r="NUP386" s="44"/>
      <c r="NUQ386" s="44"/>
      <c r="NUR386" s="44"/>
      <c r="NUS386" s="44"/>
      <c r="NUT386" s="44"/>
      <c r="NUU386" s="44"/>
      <c r="NUV386" s="44"/>
      <c r="NUW386" s="44"/>
      <c r="NUX386" s="44"/>
      <c r="NUY386" s="44"/>
      <c r="NUZ386" s="44"/>
      <c r="NVA386" s="44"/>
      <c r="NVB386" s="44"/>
      <c r="NVC386" s="44"/>
      <c r="NVD386" s="44"/>
      <c r="NVE386" s="44"/>
      <c r="NVF386" s="44"/>
      <c r="NVG386" s="44"/>
      <c r="NVH386" s="44"/>
      <c r="NVI386" s="44"/>
      <c r="NVJ386" s="44"/>
      <c r="NVK386" s="44"/>
      <c r="NVL386" s="44"/>
      <c r="NVM386" s="44"/>
      <c r="NVN386" s="44"/>
      <c r="NVO386" s="44"/>
      <c r="NVP386" s="44"/>
      <c r="NVQ386" s="44"/>
      <c r="NVR386" s="44"/>
      <c r="NVS386" s="44"/>
      <c r="NVT386" s="44"/>
      <c r="NVU386" s="44"/>
      <c r="NVV386" s="44"/>
      <c r="NVW386" s="44"/>
      <c r="NVX386" s="44"/>
      <c r="NVY386" s="44"/>
      <c r="NVZ386" s="44"/>
      <c r="NWA386" s="44"/>
      <c r="NWB386" s="44"/>
      <c r="NWC386" s="44"/>
      <c r="NWD386" s="44"/>
      <c r="NWE386" s="44"/>
      <c r="NWF386" s="44"/>
      <c r="NWG386" s="44"/>
      <c r="NWH386" s="44"/>
      <c r="NWI386" s="44"/>
      <c r="NWJ386" s="44"/>
      <c r="NWK386" s="44"/>
      <c r="NWL386" s="44"/>
      <c r="NWM386" s="44"/>
      <c r="NWN386" s="44"/>
      <c r="NWO386" s="44"/>
      <c r="NWP386" s="44"/>
      <c r="NWQ386" s="44"/>
      <c r="NWR386" s="44"/>
      <c r="NWS386" s="44"/>
      <c r="NWT386" s="44"/>
      <c r="NWU386" s="44"/>
      <c r="NWV386" s="44"/>
      <c r="NWW386" s="44"/>
      <c r="NWX386" s="44"/>
      <c r="NWY386" s="44"/>
      <c r="NWZ386" s="44"/>
      <c r="NXA386" s="44"/>
      <c r="NXB386" s="44"/>
      <c r="NXC386" s="44"/>
      <c r="NXD386" s="44"/>
      <c r="NXE386" s="44"/>
      <c r="NXF386" s="44"/>
      <c r="NXG386" s="44"/>
      <c r="NXH386" s="44"/>
      <c r="NXI386" s="44"/>
      <c r="NXJ386" s="44"/>
      <c r="NXK386" s="44"/>
      <c r="NXL386" s="44"/>
      <c r="NXM386" s="44"/>
      <c r="NXN386" s="44"/>
      <c r="NXO386" s="44"/>
      <c r="NXP386" s="44"/>
      <c r="NXQ386" s="44"/>
      <c r="NXR386" s="44"/>
      <c r="NXS386" s="44"/>
      <c r="NXT386" s="44"/>
      <c r="NXU386" s="44"/>
      <c r="NXV386" s="44"/>
      <c r="NXW386" s="44"/>
      <c r="NXX386" s="44"/>
      <c r="NXY386" s="44"/>
      <c r="NXZ386" s="44"/>
      <c r="NYA386" s="44"/>
      <c r="NYB386" s="44"/>
      <c r="NYC386" s="44"/>
      <c r="NYD386" s="44"/>
      <c r="NYE386" s="44"/>
      <c r="NYF386" s="44"/>
      <c r="NYG386" s="44"/>
      <c r="NYH386" s="44"/>
      <c r="NYI386" s="44"/>
      <c r="NYJ386" s="44"/>
      <c r="NYK386" s="44"/>
      <c r="NYL386" s="44"/>
      <c r="NYM386" s="44"/>
      <c r="NYN386" s="44"/>
      <c r="NYO386" s="44"/>
      <c r="NYP386" s="44"/>
      <c r="NYQ386" s="44"/>
      <c r="NYR386" s="44"/>
      <c r="NYS386" s="44"/>
      <c r="NYT386" s="44"/>
      <c r="NYU386" s="44"/>
      <c r="NYV386" s="44"/>
      <c r="NYW386" s="44"/>
      <c r="NYX386" s="44"/>
      <c r="NYY386" s="44"/>
      <c r="NYZ386" s="44"/>
      <c r="NZA386" s="44"/>
      <c r="NZB386" s="44"/>
      <c r="NZC386" s="44"/>
      <c r="NZD386" s="44"/>
      <c r="NZE386" s="44"/>
      <c r="NZF386" s="44"/>
      <c r="NZG386" s="44"/>
      <c r="NZH386" s="44"/>
      <c r="NZI386" s="44"/>
      <c r="NZJ386" s="44"/>
      <c r="NZK386" s="44"/>
      <c r="NZL386" s="44"/>
      <c r="NZM386" s="44"/>
      <c r="NZN386" s="44"/>
      <c r="NZO386" s="44"/>
      <c r="NZP386" s="44"/>
      <c r="NZQ386" s="44"/>
      <c r="NZR386" s="44"/>
      <c r="NZS386" s="44"/>
      <c r="NZT386" s="44"/>
      <c r="NZU386" s="44"/>
      <c r="NZV386" s="44"/>
      <c r="NZW386" s="44"/>
      <c r="NZX386" s="44"/>
      <c r="NZY386" s="44"/>
      <c r="NZZ386" s="44"/>
      <c r="OAA386" s="44"/>
      <c r="OAB386" s="44"/>
      <c r="OAC386" s="44"/>
      <c r="OAD386" s="44"/>
      <c r="OAE386" s="44"/>
      <c r="OAF386" s="44"/>
      <c r="OAG386" s="44"/>
      <c r="OAH386" s="44"/>
      <c r="OAI386" s="44"/>
      <c r="OAJ386" s="44"/>
      <c r="OAK386" s="44"/>
      <c r="OAL386" s="44"/>
      <c r="OAM386" s="44"/>
      <c r="OAN386" s="44"/>
      <c r="OAO386" s="44"/>
      <c r="OAP386" s="44"/>
      <c r="OAQ386" s="44"/>
      <c r="OAR386" s="44"/>
      <c r="OAS386" s="44"/>
      <c r="OAT386" s="44"/>
      <c r="OAU386" s="44"/>
      <c r="OAV386" s="44"/>
      <c r="OAW386" s="44"/>
      <c r="OAX386" s="44"/>
      <c r="OAY386" s="44"/>
      <c r="OAZ386" s="44"/>
      <c r="OBA386" s="44"/>
      <c r="OBB386" s="44"/>
      <c r="OBC386" s="44"/>
      <c r="OBD386" s="44"/>
      <c r="OBE386" s="44"/>
      <c r="OBF386" s="44"/>
      <c r="OBG386" s="44"/>
      <c r="OBH386" s="44"/>
      <c r="OBI386" s="44"/>
      <c r="OBJ386" s="44"/>
      <c r="OBK386" s="44"/>
      <c r="OBL386" s="44"/>
      <c r="OBM386" s="44"/>
      <c r="OBN386" s="44"/>
      <c r="OBO386" s="44"/>
      <c r="OBP386" s="44"/>
      <c r="OBQ386" s="44"/>
      <c r="OBR386" s="44"/>
      <c r="OBS386" s="44"/>
      <c r="OBT386" s="44"/>
      <c r="OBU386" s="44"/>
      <c r="OBV386" s="44"/>
      <c r="OBW386" s="44"/>
      <c r="OBX386" s="44"/>
      <c r="OBY386" s="44"/>
      <c r="OBZ386" s="44"/>
      <c r="OCA386" s="44"/>
      <c r="OCB386" s="44"/>
      <c r="OCC386" s="44"/>
      <c r="OCD386" s="44"/>
      <c r="OCE386" s="44"/>
      <c r="OCF386" s="44"/>
      <c r="OCG386" s="44"/>
      <c r="OCH386" s="44"/>
      <c r="OCI386" s="44"/>
      <c r="OCJ386" s="44"/>
      <c r="OCK386" s="44"/>
      <c r="OCL386" s="44"/>
      <c r="OCM386" s="44"/>
      <c r="OCN386" s="44"/>
      <c r="OCO386" s="44"/>
      <c r="OCP386" s="44"/>
      <c r="OCQ386" s="44"/>
      <c r="OCR386" s="44"/>
      <c r="OCS386" s="44"/>
      <c r="OCT386" s="44"/>
      <c r="OCU386" s="44"/>
      <c r="OCV386" s="44"/>
      <c r="OCW386" s="44"/>
      <c r="OCX386" s="44"/>
      <c r="OCY386" s="44"/>
      <c r="OCZ386" s="44"/>
      <c r="ODA386" s="44"/>
      <c r="ODB386" s="44"/>
      <c r="ODC386" s="44"/>
      <c r="ODD386" s="44"/>
      <c r="ODE386" s="44"/>
      <c r="ODF386" s="44"/>
      <c r="ODG386" s="44"/>
      <c r="ODH386" s="44"/>
      <c r="ODI386" s="44"/>
      <c r="ODJ386" s="44"/>
      <c r="ODK386" s="44"/>
      <c r="ODL386" s="44"/>
      <c r="ODM386" s="44"/>
      <c r="ODN386" s="44"/>
      <c r="ODO386" s="44"/>
      <c r="ODP386" s="44"/>
      <c r="ODQ386" s="44"/>
      <c r="ODR386" s="44"/>
      <c r="ODS386" s="44"/>
      <c r="ODT386" s="44"/>
      <c r="ODU386" s="44"/>
      <c r="ODV386" s="44"/>
      <c r="ODW386" s="44"/>
      <c r="ODX386" s="44"/>
      <c r="ODY386" s="44"/>
      <c r="ODZ386" s="44"/>
      <c r="OEA386" s="44"/>
      <c r="OEB386" s="44"/>
      <c r="OEC386" s="44"/>
      <c r="OED386" s="44"/>
      <c r="OEE386" s="44"/>
      <c r="OEF386" s="44"/>
      <c r="OEG386" s="44"/>
      <c r="OEH386" s="44"/>
      <c r="OEI386" s="44"/>
      <c r="OEJ386" s="44"/>
      <c r="OEK386" s="44"/>
      <c r="OEL386" s="44"/>
      <c r="OEM386" s="44"/>
      <c r="OEN386" s="44"/>
      <c r="OEO386" s="44"/>
      <c r="OEP386" s="44"/>
      <c r="OEQ386" s="44"/>
      <c r="OER386" s="44"/>
      <c r="OES386" s="44"/>
      <c r="OET386" s="44"/>
      <c r="OEU386" s="44"/>
      <c r="OEV386" s="44"/>
      <c r="OEW386" s="44"/>
      <c r="OEX386" s="44"/>
      <c r="OEY386" s="44"/>
      <c r="OEZ386" s="44"/>
      <c r="OFA386" s="44"/>
      <c r="OFB386" s="44"/>
      <c r="OFC386" s="44"/>
      <c r="OFD386" s="44"/>
      <c r="OFE386" s="44"/>
      <c r="OFF386" s="44"/>
      <c r="OFG386" s="44"/>
      <c r="OFH386" s="44"/>
      <c r="OFI386" s="44"/>
      <c r="OFJ386" s="44"/>
      <c r="OFK386" s="44"/>
      <c r="OFL386" s="44"/>
      <c r="OFM386" s="44"/>
      <c r="OFN386" s="44"/>
      <c r="OFO386" s="44"/>
      <c r="OFP386" s="44"/>
      <c r="OFQ386" s="44"/>
      <c r="OFR386" s="44"/>
      <c r="OFS386" s="44"/>
      <c r="OFT386" s="44"/>
      <c r="OFU386" s="44"/>
      <c r="OFV386" s="44"/>
      <c r="OFW386" s="44"/>
      <c r="OFX386" s="44"/>
      <c r="OFY386" s="44"/>
      <c r="OFZ386" s="44"/>
      <c r="OGA386" s="44"/>
      <c r="OGB386" s="44"/>
      <c r="OGC386" s="44"/>
      <c r="OGD386" s="44"/>
      <c r="OGE386" s="44"/>
      <c r="OGF386" s="44"/>
      <c r="OGG386" s="44"/>
      <c r="OGH386" s="44"/>
      <c r="OGI386" s="44"/>
      <c r="OGJ386" s="44"/>
      <c r="OGK386" s="44"/>
      <c r="OGL386" s="44"/>
      <c r="OGM386" s="44"/>
      <c r="OGN386" s="44"/>
      <c r="OGO386" s="44"/>
      <c r="OGP386" s="44"/>
      <c r="OGQ386" s="44"/>
      <c r="OGR386" s="44"/>
      <c r="OGS386" s="44"/>
      <c r="OGT386" s="44"/>
      <c r="OGU386" s="44"/>
      <c r="OGV386" s="44"/>
      <c r="OGW386" s="44"/>
      <c r="OGX386" s="44"/>
      <c r="OGY386" s="44"/>
      <c r="OGZ386" s="44"/>
      <c r="OHA386" s="44"/>
      <c r="OHB386" s="44"/>
      <c r="OHC386" s="44"/>
      <c r="OHD386" s="44"/>
      <c r="OHE386" s="44"/>
      <c r="OHF386" s="44"/>
      <c r="OHG386" s="44"/>
      <c r="OHH386" s="44"/>
      <c r="OHI386" s="44"/>
      <c r="OHJ386" s="44"/>
      <c r="OHK386" s="44"/>
      <c r="OHL386" s="44"/>
      <c r="OHM386" s="44"/>
      <c r="OHN386" s="44"/>
      <c r="OHO386" s="44"/>
      <c r="OHP386" s="44"/>
      <c r="OHQ386" s="44"/>
      <c r="OHR386" s="44"/>
      <c r="OHS386" s="44"/>
      <c r="OHT386" s="44"/>
      <c r="OHU386" s="44"/>
      <c r="OHV386" s="44"/>
      <c r="OHW386" s="44"/>
      <c r="OHX386" s="44"/>
      <c r="OHY386" s="44"/>
      <c r="OHZ386" s="44"/>
      <c r="OIA386" s="44"/>
      <c r="OIB386" s="44"/>
      <c r="OIC386" s="44"/>
      <c r="OID386" s="44"/>
      <c r="OIE386" s="44"/>
      <c r="OIF386" s="44"/>
      <c r="OIG386" s="44"/>
      <c r="OIH386" s="44"/>
      <c r="OII386" s="44"/>
      <c r="OIJ386" s="44"/>
      <c r="OIK386" s="44"/>
      <c r="OIL386" s="44"/>
      <c r="OIM386" s="44"/>
      <c r="OIN386" s="44"/>
      <c r="OIO386" s="44"/>
      <c r="OIP386" s="44"/>
      <c r="OIQ386" s="44"/>
      <c r="OIR386" s="44"/>
      <c r="OIS386" s="44"/>
      <c r="OIT386" s="44"/>
      <c r="OIU386" s="44"/>
      <c r="OIV386" s="44"/>
      <c r="OIW386" s="44"/>
      <c r="OIX386" s="44"/>
      <c r="OIY386" s="44"/>
      <c r="OIZ386" s="44"/>
      <c r="OJA386" s="44"/>
      <c r="OJB386" s="44"/>
      <c r="OJC386" s="44"/>
      <c r="OJD386" s="44"/>
      <c r="OJE386" s="44"/>
      <c r="OJF386" s="44"/>
      <c r="OJG386" s="44"/>
      <c r="OJH386" s="44"/>
      <c r="OJI386" s="44"/>
      <c r="OJJ386" s="44"/>
      <c r="OJK386" s="44"/>
      <c r="OJL386" s="44"/>
      <c r="OJM386" s="44"/>
      <c r="OJN386" s="44"/>
      <c r="OJO386" s="44"/>
      <c r="OJP386" s="44"/>
      <c r="OJQ386" s="44"/>
      <c r="OJR386" s="44"/>
      <c r="OJS386" s="44"/>
      <c r="OJT386" s="44"/>
      <c r="OJU386" s="44"/>
      <c r="OJV386" s="44"/>
      <c r="OJW386" s="44"/>
      <c r="OJX386" s="44"/>
      <c r="OJY386" s="44"/>
      <c r="OJZ386" s="44"/>
      <c r="OKA386" s="44"/>
      <c r="OKB386" s="44"/>
      <c r="OKC386" s="44"/>
      <c r="OKD386" s="44"/>
      <c r="OKE386" s="44"/>
      <c r="OKF386" s="44"/>
      <c r="OKG386" s="44"/>
      <c r="OKH386" s="44"/>
      <c r="OKI386" s="44"/>
      <c r="OKJ386" s="44"/>
      <c r="OKK386" s="44"/>
      <c r="OKL386" s="44"/>
      <c r="OKM386" s="44"/>
      <c r="OKN386" s="44"/>
      <c r="OKO386" s="44"/>
      <c r="OKP386" s="44"/>
      <c r="OKQ386" s="44"/>
      <c r="OKR386" s="44"/>
      <c r="OKS386" s="44"/>
      <c r="OKT386" s="44"/>
      <c r="OKU386" s="44"/>
      <c r="OKV386" s="44"/>
      <c r="OKW386" s="44"/>
      <c r="OKX386" s="44"/>
      <c r="OKY386" s="44"/>
      <c r="OKZ386" s="44"/>
      <c r="OLA386" s="44"/>
      <c r="OLB386" s="44"/>
      <c r="OLC386" s="44"/>
      <c r="OLD386" s="44"/>
      <c r="OLE386" s="44"/>
      <c r="OLF386" s="44"/>
      <c r="OLG386" s="44"/>
      <c r="OLH386" s="44"/>
      <c r="OLI386" s="44"/>
      <c r="OLJ386" s="44"/>
      <c r="OLK386" s="44"/>
      <c r="OLL386" s="44"/>
      <c r="OLM386" s="44"/>
      <c r="OLN386" s="44"/>
      <c r="OLO386" s="44"/>
      <c r="OLP386" s="44"/>
      <c r="OLQ386" s="44"/>
      <c r="OLR386" s="44"/>
      <c r="OLS386" s="44"/>
      <c r="OLT386" s="44"/>
      <c r="OLU386" s="44"/>
      <c r="OLV386" s="44"/>
      <c r="OLW386" s="44"/>
      <c r="OLX386" s="44"/>
      <c r="OLY386" s="44"/>
      <c r="OLZ386" s="44"/>
      <c r="OMA386" s="44"/>
      <c r="OMB386" s="44"/>
      <c r="OMC386" s="44"/>
      <c r="OMD386" s="44"/>
      <c r="OME386" s="44"/>
      <c r="OMF386" s="44"/>
      <c r="OMG386" s="44"/>
      <c r="OMH386" s="44"/>
      <c r="OMI386" s="44"/>
      <c r="OMJ386" s="44"/>
      <c r="OMK386" s="44"/>
      <c r="OML386" s="44"/>
      <c r="OMM386" s="44"/>
      <c r="OMN386" s="44"/>
      <c r="OMO386" s="44"/>
      <c r="OMP386" s="44"/>
      <c r="OMQ386" s="44"/>
      <c r="OMR386" s="44"/>
      <c r="OMS386" s="44"/>
      <c r="OMT386" s="44"/>
      <c r="OMU386" s="44"/>
      <c r="OMV386" s="44"/>
      <c r="OMW386" s="44"/>
      <c r="OMX386" s="44"/>
      <c r="OMY386" s="44"/>
      <c r="OMZ386" s="44"/>
      <c r="ONA386" s="44"/>
      <c r="ONB386" s="44"/>
      <c r="ONC386" s="44"/>
      <c r="OND386" s="44"/>
      <c r="ONE386" s="44"/>
      <c r="ONF386" s="44"/>
      <c r="ONG386" s="44"/>
      <c r="ONH386" s="44"/>
      <c r="ONI386" s="44"/>
      <c r="ONJ386" s="44"/>
      <c r="ONK386" s="44"/>
      <c r="ONL386" s="44"/>
      <c r="ONM386" s="44"/>
      <c r="ONN386" s="44"/>
      <c r="ONO386" s="44"/>
      <c r="ONP386" s="44"/>
      <c r="ONQ386" s="44"/>
      <c r="ONR386" s="44"/>
      <c r="ONS386" s="44"/>
      <c r="ONT386" s="44"/>
      <c r="ONU386" s="44"/>
      <c r="ONV386" s="44"/>
      <c r="ONW386" s="44"/>
      <c r="ONX386" s="44"/>
      <c r="ONY386" s="44"/>
      <c r="ONZ386" s="44"/>
      <c r="OOA386" s="44"/>
      <c r="OOB386" s="44"/>
      <c r="OOC386" s="44"/>
      <c r="OOD386" s="44"/>
      <c r="OOE386" s="44"/>
      <c r="OOF386" s="44"/>
      <c r="OOG386" s="44"/>
      <c r="OOH386" s="44"/>
      <c r="OOI386" s="44"/>
      <c r="OOJ386" s="44"/>
      <c r="OOK386" s="44"/>
      <c r="OOL386" s="44"/>
      <c r="OOM386" s="44"/>
      <c r="OON386" s="44"/>
      <c r="OOO386" s="44"/>
      <c r="OOP386" s="44"/>
      <c r="OOQ386" s="44"/>
      <c r="OOR386" s="44"/>
      <c r="OOS386" s="44"/>
      <c r="OOT386" s="44"/>
      <c r="OOU386" s="44"/>
      <c r="OOV386" s="44"/>
      <c r="OOW386" s="44"/>
      <c r="OOX386" s="44"/>
      <c r="OOY386" s="44"/>
      <c r="OOZ386" s="44"/>
      <c r="OPA386" s="44"/>
      <c r="OPB386" s="44"/>
      <c r="OPC386" s="44"/>
      <c r="OPD386" s="44"/>
      <c r="OPE386" s="44"/>
      <c r="OPF386" s="44"/>
      <c r="OPG386" s="44"/>
      <c r="OPH386" s="44"/>
      <c r="OPI386" s="44"/>
      <c r="OPJ386" s="44"/>
      <c r="OPK386" s="44"/>
      <c r="OPL386" s="44"/>
      <c r="OPM386" s="44"/>
      <c r="OPN386" s="44"/>
      <c r="OPO386" s="44"/>
      <c r="OPP386" s="44"/>
      <c r="OPQ386" s="44"/>
      <c r="OPR386" s="44"/>
      <c r="OPS386" s="44"/>
      <c r="OPT386" s="44"/>
      <c r="OPU386" s="44"/>
      <c r="OPV386" s="44"/>
      <c r="OPW386" s="44"/>
      <c r="OPX386" s="44"/>
      <c r="OPY386" s="44"/>
      <c r="OPZ386" s="44"/>
      <c r="OQA386" s="44"/>
      <c r="OQB386" s="44"/>
      <c r="OQC386" s="44"/>
      <c r="OQD386" s="44"/>
      <c r="OQE386" s="44"/>
      <c r="OQF386" s="44"/>
      <c r="OQG386" s="44"/>
      <c r="OQH386" s="44"/>
      <c r="OQI386" s="44"/>
      <c r="OQJ386" s="44"/>
      <c r="OQK386" s="44"/>
      <c r="OQL386" s="44"/>
      <c r="OQM386" s="44"/>
      <c r="OQN386" s="44"/>
      <c r="OQO386" s="44"/>
      <c r="OQP386" s="44"/>
      <c r="OQQ386" s="44"/>
      <c r="OQR386" s="44"/>
      <c r="OQS386" s="44"/>
      <c r="OQT386" s="44"/>
      <c r="OQU386" s="44"/>
      <c r="OQV386" s="44"/>
      <c r="OQW386" s="44"/>
      <c r="OQX386" s="44"/>
      <c r="OQY386" s="44"/>
      <c r="OQZ386" s="44"/>
      <c r="ORA386" s="44"/>
      <c r="ORB386" s="44"/>
      <c r="ORC386" s="44"/>
      <c r="ORD386" s="44"/>
      <c r="ORE386" s="44"/>
      <c r="ORF386" s="44"/>
      <c r="ORG386" s="44"/>
      <c r="ORH386" s="44"/>
      <c r="ORI386" s="44"/>
      <c r="ORJ386" s="44"/>
      <c r="ORK386" s="44"/>
      <c r="ORL386" s="44"/>
      <c r="ORM386" s="44"/>
      <c r="ORN386" s="44"/>
      <c r="ORO386" s="44"/>
      <c r="ORP386" s="44"/>
      <c r="ORQ386" s="44"/>
      <c r="ORR386" s="44"/>
      <c r="ORS386" s="44"/>
      <c r="ORT386" s="44"/>
      <c r="ORU386" s="44"/>
      <c r="ORV386" s="44"/>
      <c r="ORW386" s="44"/>
      <c r="ORX386" s="44"/>
      <c r="ORY386" s="44"/>
      <c r="ORZ386" s="44"/>
      <c r="OSA386" s="44"/>
      <c r="OSB386" s="44"/>
      <c r="OSC386" s="44"/>
      <c r="OSD386" s="44"/>
      <c r="OSE386" s="44"/>
      <c r="OSF386" s="44"/>
      <c r="OSG386" s="44"/>
      <c r="OSH386" s="44"/>
      <c r="OSI386" s="44"/>
      <c r="OSJ386" s="44"/>
      <c r="OSK386" s="44"/>
      <c r="OSL386" s="44"/>
      <c r="OSM386" s="44"/>
      <c r="OSN386" s="44"/>
      <c r="OSO386" s="44"/>
      <c r="OSP386" s="44"/>
      <c r="OSQ386" s="44"/>
      <c r="OSR386" s="44"/>
      <c r="OSS386" s="44"/>
      <c r="OST386" s="44"/>
      <c r="OSU386" s="44"/>
      <c r="OSV386" s="44"/>
      <c r="OSW386" s="44"/>
      <c r="OSX386" s="44"/>
      <c r="OSY386" s="44"/>
      <c r="OSZ386" s="44"/>
      <c r="OTA386" s="44"/>
      <c r="OTB386" s="44"/>
      <c r="OTC386" s="44"/>
      <c r="OTD386" s="44"/>
      <c r="OTE386" s="44"/>
      <c r="OTF386" s="44"/>
      <c r="OTG386" s="44"/>
      <c r="OTH386" s="44"/>
      <c r="OTI386" s="44"/>
      <c r="OTJ386" s="44"/>
      <c r="OTK386" s="44"/>
      <c r="OTL386" s="44"/>
      <c r="OTM386" s="44"/>
      <c r="OTN386" s="44"/>
      <c r="OTO386" s="44"/>
      <c r="OTP386" s="44"/>
      <c r="OTQ386" s="44"/>
      <c r="OTR386" s="44"/>
      <c r="OTS386" s="44"/>
      <c r="OTT386" s="44"/>
      <c r="OTU386" s="44"/>
      <c r="OTV386" s="44"/>
      <c r="OTW386" s="44"/>
      <c r="OTX386" s="44"/>
      <c r="OTY386" s="44"/>
      <c r="OTZ386" s="44"/>
      <c r="OUA386" s="44"/>
      <c r="OUB386" s="44"/>
      <c r="OUC386" s="44"/>
      <c r="OUD386" s="44"/>
      <c r="OUE386" s="44"/>
      <c r="OUF386" s="44"/>
      <c r="OUG386" s="44"/>
      <c r="OUH386" s="44"/>
      <c r="OUI386" s="44"/>
      <c r="OUJ386" s="44"/>
      <c r="OUK386" s="44"/>
      <c r="OUL386" s="44"/>
      <c r="OUM386" s="44"/>
      <c r="OUN386" s="44"/>
      <c r="OUO386" s="44"/>
      <c r="OUP386" s="44"/>
      <c r="OUQ386" s="44"/>
      <c r="OUR386" s="44"/>
      <c r="OUS386" s="44"/>
      <c r="OUT386" s="44"/>
      <c r="OUU386" s="44"/>
      <c r="OUV386" s="44"/>
      <c r="OUW386" s="44"/>
      <c r="OUX386" s="44"/>
      <c r="OUY386" s="44"/>
      <c r="OUZ386" s="44"/>
      <c r="OVA386" s="44"/>
      <c r="OVB386" s="44"/>
      <c r="OVC386" s="44"/>
      <c r="OVD386" s="44"/>
      <c r="OVE386" s="44"/>
      <c r="OVF386" s="44"/>
      <c r="OVG386" s="44"/>
      <c r="OVH386" s="44"/>
      <c r="OVI386" s="44"/>
      <c r="OVJ386" s="44"/>
      <c r="OVK386" s="44"/>
      <c r="OVL386" s="44"/>
      <c r="OVM386" s="44"/>
      <c r="OVN386" s="44"/>
      <c r="OVO386" s="44"/>
      <c r="OVP386" s="44"/>
      <c r="OVQ386" s="44"/>
      <c r="OVR386" s="44"/>
      <c r="OVS386" s="44"/>
      <c r="OVT386" s="44"/>
      <c r="OVU386" s="44"/>
      <c r="OVV386" s="44"/>
      <c r="OVW386" s="44"/>
      <c r="OVX386" s="44"/>
      <c r="OVY386" s="44"/>
      <c r="OVZ386" s="44"/>
      <c r="OWA386" s="44"/>
      <c r="OWB386" s="44"/>
      <c r="OWC386" s="44"/>
      <c r="OWD386" s="44"/>
      <c r="OWE386" s="44"/>
      <c r="OWF386" s="44"/>
      <c r="OWG386" s="44"/>
      <c r="OWH386" s="44"/>
      <c r="OWI386" s="44"/>
      <c r="OWJ386" s="44"/>
      <c r="OWK386" s="44"/>
      <c r="OWL386" s="44"/>
      <c r="OWM386" s="44"/>
      <c r="OWN386" s="44"/>
      <c r="OWO386" s="44"/>
      <c r="OWP386" s="44"/>
      <c r="OWQ386" s="44"/>
      <c r="OWR386" s="44"/>
      <c r="OWS386" s="44"/>
      <c r="OWT386" s="44"/>
      <c r="OWU386" s="44"/>
      <c r="OWV386" s="44"/>
      <c r="OWW386" s="44"/>
      <c r="OWX386" s="44"/>
      <c r="OWY386" s="44"/>
      <c r="OWZ386" s="44"/>
      <c r="OXA386" s="44"/>
      <c r="OXB386" s="44"/>
      <c r="OXC386" s="44"/>
      <c r="OXD386" s="44"/>
      <c r="OXE386" s="44"/>
      <c r="OXF386" s="44"/>
      <c r="OXG386" s="44"/>
      <c r="OXH386" s="44"/>
      <c r="OXI386" s="44"/>
      <c r="OXJ386" s="44"/>
      <c r="OXK386" s="44"/>
      <c r="OXL386" s="44"/>
      <c r="OXM386" s="44"/>
      <c r="OXN386" s="44"/>
      <c r="OXO386" s="44"/>
      <c r="OXP386" s="44"/>
      <c r="OXQ386" s="44"/>
      <c r="OXR386" s="44"/>
      <c r="OXS386" s="44"/>
      <c r="OXT386" s="44"/>
      <c r="OXU386" s="44"/>
      <c r="OXV386" s="44"/>
      <c r="OXW386" s="44"/>
      <c r="OXX386" s="44"/>
      <c r="OXY386" s="44"/>
      <c r="OXZ386" s="44"/>
      <c r="OYA386" s="44"/>
      <c r="OYB386" s="44"/>
      <c r="OYC386" s="44"/>
      <c r="OYD386" s="44"/>
      <c r="OYE386" s="44"/>
      <c r="OYF386" s="44"/>
      <c r="OYG386" s="44"/>
      <c r="OYH386" s="44"/>
      <c r="OYI386" s="44"/>
      <c r="OYJ386" s="44"/>
      <c r="OYK386" s="44"/>
      <c r="OYL386" s="44"/>
      <c r="OYM386" s="44"/>
      <c r="OYN386" s="44"/>
      <c r="OYO386" s="44"/>
      <c r="OYP386" s="44"/>
      <c r="OYQ386" s="44"/>
      <c r="OYR386" s="44"/>
      <c r="OYS386" s="44"/>
      <c r="OYT386" s="44"/>
      <c r="OYU386" s="44"/>
      <c r="OYV386" s="44"/>
      <c r="OYW386" s="44"/>
      <c r="OYX386" s="44"/>
      <c r="OYY386" s="44"/>
      <c r="OYZ386" s="44"/>
      <c r="OZA386" s="44"/>
      <c r="OZB386" s="44"/>
      <c r="OZC386" s="44"/>
      <c r="OZD386" s="44"/>
      <c r="OZE386" s="44"/>
      <c r="OZF386" s="44"/>
      <c r="OZG386" s="44"/>
      <c r="OZH386" s="44"/>
      <c r="OZI386" s="44"/>
      <c r="OZJ386" s="44"/>
      <c r="OZK386" s="44"/>
      <c r="OZL386" s="44"/>
      <c r="OZM386" s="44"/>
      <c r="OZN386" s="44"/>
      <c r="OZO386" s="44"/>
      <c r="OZP386" s="44"/>
      <c r="OZQ386" s="44"/>
      <c r="OZR386" s="44"/>
      <c r="OZS386" s="44"/>
      <c r="OZT386" s="44"/>
      <c r="OZU386" s="44"/>
      <c r="OZV386" s="44"/>
      <c r="OZW386" s="44"/>
      <c r="OZX386" s="44"/>
      <c r="OZY386" s="44"/>
      <c r="OZZ386" s="44"/>
      <c r="PAA386" s="44"/>
      <c r="PAB386" s="44"/>
      <c r="PAC386" s="44"/>
      <c r="PAD386" s="44"/>
      <c r="PAE386" s="44"/>
      <c r="PAF386" s="44"/>
      <c r="PAG386" s="44"/>
      <c r="PAH386" s="44"/>
      <c r="PAI386" s="44"/>
      <c r="PAJ386" s="44"/>
      <c r="PAK386" s="44"/>
      <c r="PAL386" s="44"/>
      <c r="PAM386" s="44"/>
      <c r="PAN386" s="44"/>
      <c r="PAO386" s="44"/>
      <c r="PAP386" s="44"/>
      <c r="PAQ386" s="44"/>
      <c r="PAR386" s="44"/>
      <c r="PAS386" s="44"/>
      <c r="PAT386" s="44"/>
      <c r="PAU386" s="44"/>
      <c r="PAV386" s="44"/>
      <c r="PAW386" s="44"/>
      <c r="PAX386" s="44"/>
      <c r="PAY386" s="44"/>
      <c r="PAZ386" s="44"/>
      <c r="PBA386" s="44"/>
      <c r="PBB386" s="44"/>
      <c r="PBC386" s="44"/>
      <c r="PBD386" s="44"/>
      <c r="PBE386" s="44"/>
      <c r="PBF386" s="44"/>
      <c r="PBG386" s="44"/>
      <c r="PBH386" s="44"/>
      <c r="PBI386" s="44"/>
      <c r="PBJ386" s="44"/>
      <c r="PBK386" s="44"/>
      <c r="PBL386" s="44"/>
      <c r="PBM386" s="44"/>
      <c r="PBN386" s="44"/>
      <c r="PBO386" s="44"/>
      <c r="PBP386" s="44"/>
      <c r="PBQ386" s="44"/>
      <c r="PBR386" s="44"/>
      <c r="PBS386" s="44"/>
      <c r="PBT386" s="44"/>
      <c r="PBU386" s="44"/>
      <c r="PBV386" s="44"/>
      <c r="PBW386" s="44"/>
      <c r="PBX386" s="44"/>
      <c r="PBY386" s="44"/>
      <c r="PBZ386" s="44"/>
      <c r="PCA386" s="44"/>
      <c r="PCB386" s="44"/>
      <c r="PCC386" s="44"/>
      <c r="PCD386" s="44"/>
      <c r="PCE386" s="44"/>
      <c r="PCF386" s="44"/>
      <c r="PCG386" s="44"/>
      <c r="PCH386" s="44"/>
      <c r="PCI386" s="44"/>
      <c r="PCJ386" s="44"/>
      <c r="PCK386" s="44"/>
      <c r="PCL386" s="44"/>
      <c r="PCM386" s="44"/>
      <c r="PCN386" s="44"/>
      <c r="PCO386" s="44"/>
      <c r="PCP386" s="44"/>
      <c r="PCQ386" s="44"/>
      <c r="PCR386" s="44"/>
      <c r="PCS386" s="44"/>
      <c r="PCT386" s="44"/>
      <c r="PCU386" s="44"/>
      <c r="PCV386" s="44"/>
      <c r="PCW386" s="44"/>
      <c r="PCX386" s="44"/>
      <c r="PCY386" s="44"/>
      <c r="PCZ386" s="44"/>
      <c r="PDA386" s="44"/>
      <c r="PDB386" s="44"/>
      <c r="PDC386" s="44"/>
      <c r="PDD386" s="44"/>
      <c r="PDE386" s="44"/>
      <c r="PDF386" s="44"/>
      <c r="PDG386" s="44"/>
      <c r="PDH386" s="44"/>
      <c r="PDI386" s="44"/>
      <c r="PDJ386" s="44"/>
      <c r="PDK386" s="44"/>
      <c r="PDL386" s="44"/>
      <c r="PDM386" s="44"/>
      <c r="PDN386" s="44"/>
      <c r="PDO386" s="44"/>
      <c r="PDP386" s="44"/>
      <c r="PDQ386" s="44"/>
      <c r="PDR386" s="44"/>
      <c r="PDS386" s="44"/>
      <c r="PDT386" s="44"/>
      <c r="PDU386" s="44"/>
      <c r="PDV386" s="44"/>
      <c r="PDW386" s="44"/>
      <c r="PDX386" s="44"/>
      <c r="PDY386" s="44"/>
      <c r="PDZ386" s="44"/>
      <c r="PEA386" s="44"/>
      <c r="PEB386" s="44"/>
      <c r="PEC386" s="44"/>
      <c r="PED386" s="44"/>
      <c r="PEE386" s="44"/>
      <c r="PEF386" s="44"/>
      <c r="PEG386" s="44"/>
      <c r="PEH386" s="44"/>
      <c r="PEI386" s="44"/>
      <c r="PEJ386" s="44"/>
      <c r="PEK386" s="44"/>
      <c r="PEL386" s="44"/>
      <c r="PEM386" s="44"/>
      <c r="PEN386" s="44"/>
      <c r="PEO386" s="44"/>
      <c r="PEP386" s="44"/>
      <c r="PEQ386" s="44"/>
      <c r="PER386" s="44"/>
      <c r="PES386" s="44"/>
      <c r="PET386" s="44"/>
      <c r="PEU386" s="44"/>
      <c r="PEV386" s="44"/>
      <c r="PEW386" s="44"/>
      <c r="PEX386" s="44"/>
      <c r="PEY386" s="44"/>
      <c r="PEZ386" s="44"/>
      <c r="PFA386" s="44"/>
      <c r="PFB386" s="44"/>
      <c r="PFC386" s="44"/>
      <c r="PFD386" s="44"/>
      <c r="PFE386" s="44"/>
      <c r="PFF386" s="44"/>
      <c r="PFG386" s="44"/>
      <c r="PFH386" s="44"/>
      <c r="PFI386" s="44"/>
      <c r="PFJ386" s="44"/>
      <c r="PFK386" s="44"/>
      <c r="PFL386" s="44"/>
      <c r="PFM386" s="44"/>
      <c r="PFN386" s="44"/>
      <c r="PFO386" s="44"/>
      <c r="PFP386" s="44"/>
      <c r="PFQ386" s="44"/>
      <c r="PFR386" s="44"/>
      <c r="PFS386" s="44"/>
      <c r="PFT386" s="44"/>
      <c r="PFU386" s="44"/>
      <c r="PFV386" s="44"/>
      <c r="PFW386" s="44"/>
      <c r="PFX386" s="44"/>
      <c r="PFY386" s="44"/>
      <c r="PFZ386" s="44"/>
      <c r="PGA386" s="44"/>
      <c r="PGB386" s="44"/>
      <c r="PGC386" s="44"/>
      <c r="PGD386" s="44"/>
      <c r="PGE386" s="44"/>
      <c r="PGF386" s="44"/>
      <c r="PGG386" s="44"/>
      <c r="PGH386" s="44"/>
      <c r="PGI386" s="44"/>
      <c r="PGJ386" s="44"/>
      <c r="PGK386" s="44"/>
      <c r="PGL386" s="44"/>
      <c r="PGM386" s="44"/>
      <c r="PGN386" s="44"/>
      <c r="PGO386" s="44"/>
      <c r="PGP386" s="44"/>
      <c r="PGQ386" s="44"/>
      <c r="PGR386" s="44"/>
      <c r="PGS386" s="44"/>
      <c r="PGT386" s="44"/>
      <c r="PGU386" s="44"/>
      <c r="PGV386" s="44"/>
      <c r="PGW386" s="44"/>
      <c r="PGX386" s="44"/>
      <c r="PGY386" s="44"/>
      <c r="PGZ386" s="44"/>
      <c r="PHA386" s="44"/>
      <c r="PHB386" s="44"/>
      <c r="PHC386" s="44"/>
      <c r="PHD386" s="44"/>
      <c r="PHE386" s="44"/>
      <c r="PHF386" s="44"/>
      <c r="PHG386" s="44"/>
      <c r="PHH386" s="44"/>
      <c r="PHI386" s="44"/>
      <c r="PHJ386" s="44"/>
      <c r="PHK386" s="44"/>
      <c r="PHL386" s="44"/>
      <c r="PHM386" s="44"/>
      <c r="PHN386" s="44"/>
      <c r="PHO386" s="44"/>
      <c r="PHP386" s="44"/>
      <c r="PHQ386" s="44"/>
      <c r="PHR386" s="44"/>
      <c r="PHS386" s="44"/>
      <c r="PHT386" s="44"/>
      <c r="PHU386" s="44"/>
      <c r="PHV386" s="44"/>
      <c r="PHW386" s="44"/>
      <c r="PHX386" s="44"/>
      <c r="PHY386" s="44"/>
      <c r="PHZ386" s="44"/>
      <c r="PIA386" s="44"/>
      <c r="PIB386" s="44"/>
      <c r="PIC386" s="44"/>
      <c r="PID386" s="44"/>
      <c r="PIE386" s="44"/>
      <c r="PIF386" s="44"/>
      <c r="PIG386" s="44"/>
      <c r="PIH386" s="44"/>
      <c r="PII386" s="44"/>
      <c r="PIJ386" s="44"/>
      <c r="PIK386" s="44"/>
      <c r="PIL386" s="44"/>
      <c r="PIM386" s="44"/>
      <c r="PIN386" s="44"/>
      <c r="PIO386" s="44"/>
      <c r="PIP386" s="44"/>
      <c r="PIQ386" s="44"/>
      <c r="PIR386" s="44"/>
      <c r="PIS386" s="44"/>
      <c r="PIT386" s="44"/>
      <c r="PIU386" s="44"/>
      <c r="PIV386" s="44"/>
      <c r="PIW386" s="44"/>
      <c r="PIX386" s="44"/>
      <c r="PIY386" s="44"/>
      <c r="PIZ386" s="44"/>
      <c r="PJA386" s="44"/>
      <c r="PJB386" s="44"/>
      <c r="PJC386" s="44"/>
      <c r="PJD386" s="44"/>
      <c r="PJE386" s="44"/>
      <c r="PJF386" s="44"/>
      <c r="PJG386" s="44"/>
      <c r="PJH386" s="44"/>
      <c r="PJI386" s="44"/>
      <c r="PJJ386" s="44"/>
      <c r="PJK386" s="44"/>
      <c r="PJL386" s="44"/>
      <c r="PJM386" s="44"/>
      <c r="PJN386" s="44"/>
      <c r="PJO386" s="44"/>
      <c r="PJP386" s="44"/>
      <c r="PJQ386" s="44"/>
      <c r="PJR386" s="44"/>
      <c r="PJS386" s="44"/>
      <c r="PJT386" s="44"/>
      <c r="PJU386" s="44"/>
      <c r="PJV386" s="44"/>
      <c r="PJW386" s="44"/>
      <c r="PJX386" s="44"/>
      <c r="PJY386" s="44"/>
      <c r="PJZ386" s="44"/>
      <c r="PKA386" s="44"/>
      <c r="PKB386" s="44"/>
      <c r="PKC386" s="44"/>
      <c r="PKD386" s="44"/>
      <c r="PKE386" s="44"/>
      <c r="PKF386" s="44"/>
      <c r="PKG386" s="44"/>
      <c r="PKH386" s="44"/>
      <c r="PKI386" s="44"/>
      <c r="PKJ386" s="44"/>
      <c r="PKK386" s="44"/>
      <c r="PKL386" s="44"/>
      <c r="PKM386" s="44"/>
      <c r="PKN386" s="44"/>
      <c r="PKO386" s="44"/>
      <c r="PKP386" s="44"/>
      <c r="PKQ386" s="44"/>
      <c r="PKR386" s="44"/>
      <c r="PKS386" s="44"/>
      <c r="PKT386" s="44"/>
      <c r="PKU386" s="44"/>
      <c r="PKV386" s="44"/>
      <c r="PKW386" s="44"/>
      <c r="PKX386" s="44"/>
      <c r="PKY386" s="44"/>
      <c r="PKZ386" s="44"/>
      <c r="PLA386" s="44"/>
      <c r="PLB386" s="44"/>
      <c r="PLC386" s="44"/>
      <c r="PLD386" s="44"/>
      <c r="PLE386" s="44"/>
      <c r="PLF386" s="44"/>
      <c r="PLG386" s="44"/>
      <c r="PLH386" s="44"/>
      <c r="PLI386" s="44"/>
      <c r="PLJ386" s="44"/>
      <c r="PLK386" s="44"/>
      <c r="PLL386" s="44"/>
      <c r="PLM386" s="44"/>
      <c r="PLN386" s="44"/>
      <c r="PLO386" s="44"/>
      <c r="PLP386" s="44"/>
      <c r="PLQ386" s="44"/>
      <c r="PLR386" s="44"/>
      <c r="PLS386" s="44"/>
      <c r="PLT386" s="44"/>
      <c r="PLU386" s="44"/>
      <c r="PLV386" s="44"/>
      <c r="PLW386" s="44"/>
      <c r="PLX386" s="44"/>
      <c r="PLY386" s="44"/>
      <c r="PLZ386" s="44"/>
      <c r="PMA386" s="44"/>
      <c r="PMB386" s="44"/>
      <c r="PMC386" s="44"/>
      <c r="PMD386" s="44"/>
      <c r="PME386" s="44"/>
      <c r="PMF386" s="44"/>
      <c r="PMG386" s="44"/>
      <c r="PMH386" s="44"/>
      <c r="PMI386" s="44"/>
      <c r="PMJ386" s="44"/>
      <c r="PMK386" s="44"/>
      <c r="PML386" s="44"/>
      <c r="PMM386" s="44"/>
      <c r="PMN386" s="44"/>
      <c r="PMO386" s="44"/>
      <c r="PMP386" s="44"/>
      <c r="PMQ386" s="44"/>
      <c r="PMR386" s="44"/>
      <c r="PMS386" s="44"/>
      <c r="PMT386" s="44"/>
      <c r="PMU386" s="44"/>
      <c r="PMV386" s="44"/>
      <c r="PMW386" s="44"/>
      <c r="PMX386" s="44"/>
      <c r="PMY386" s="44"/>
      <c r="PMZ386" s="44"/>
      <c r="PNA386" s="44"/>
      <c r="PNB386" s="44"/>
      <c r="PNC386" s="44"/>
      <c r="PND386" s="44"/>
      <c r="PNE386" s="44"/>
      <c r="PNF386" s="44"/>
      <c r="PNG386" s="44"/>
      <c r="PNH386" s="44"/>
      <c r="PNI386" s="44"/>
      <c r="PNJ386" s="44"/>
      <c r="PNK386" s="44"/>
      <c r="PNL386" s="44"/>
      <c r="PNM386" s="44"/>
      <c r="PNN386" s="44"/>
      <c r="PNO386" s="44"/>
      <c r="PNP386" s="44"/>
      <c r="PNQ386" s="44"/>
      <c r="PNR386" s="44"/>
      <c r="PNS386" s="44"/>
      <c r="PNT386" s="44"/>
      <c r="PNU386" s="44"/>
      <c r="PNV386" s="44"/>
      <c r="PNW386" s="44"/>
      <c r="PNX386" s="44"/>
      <c r="PNY386" s="44"/>
      <c r="PNZ386" s="44"/>
      <c r="POA386" s="44"/>
      <c r="POB386" s="44"/>
      <c r="POC386" s="44"/>
      <c r="POD386" s="44"/>
      <c r="POE386" s="44"/>
      <c r="POF386" s="44"/>
      <c r="POG386" s="44"/>
      <c r="POH386" s="44"/>
      <c r="POI386" s="44"/>
      <c r="POJ386" s="44"/>
      <c r="POK386" s="44"/>
      <c r="POL386" s="44"/>
      <c r="POM386" s="44"/>
      <c r="PON386" s="44"/>
      <c r="POO386" s="44"/>
      <c r="POP386" s="44"/>
      <c r="POQ386" s="44"/>
      <c r="POR386" s="44"/>
      <c r="POS386" s="44"/>
      <c r="POT386" s="44"/>
      <c r="POU386" s="44"/>
      <c r="POV386" s="44"/>
      <c r="POW386" s="44"/>
      <c r="POX386" s="44"/>
      <c r="POY386" s="44"/>
      <c r="POZ386" s="44"/>
      <c r="PPA386" s="44"/>
      <c r="PPB386" s="44"/>
      <c r="PPC386" s="44"/>
      <c r="PPD386" s="44"/>
      <c r="PPE386" s="44"/>
      <c r="PPF386" s="44"/>
      <c r="PPG386" s="44"/>
      <c r="PPH386" s="44"/>
      <c r="PPI386" s="44"/>
      <c r="PPJ386" s="44"/>
      <c r="PPK386" s="44"/>
      <c r="PPL386" s="44"/>
      <c r="PPM386" s="44"/>
      <c r="PPN386" s="44"/>
      <c r="PPO386" s="44"/>
      <c r="PPP386" s="44"/>
      <c r="PPQ386" s="44"/>
      <c r="PPR386" s="44"/>
      <c r="PPS386" s="44"/>
      <c r="PPT386" s="44"/>
      <c r="PPU386" s="44"/>
      <c r="PPV386" s="44"/>
      <c r="PPW386" s="44"/>
      <c r="PPX386" s="44"/>
      <c r="PPY386" s="44"/>
      <c r="PPZ386" s="44"/>
      <c r="PQA386" s="44"/>
      <c r="PQB386" s="44"/>
      <c r="PQC386" s="44"/>
      <c r="PQD386" s="44"/>
      <c r="PQE386" s="44"/>
      <c r="PQF386" s="44"/>
      <c r="PQG386" s="44"/>
      <c r="PQH386" s="44"/>
      <c r="PQI386" s="44"/>
      <c r="PQJ386" s="44"/>
      <c r="PQK386" s="44"/>
      <c r="PQL386" s="44"/>
      <c r="PQM386" s="44"/>
      <c r="PQN386" s="44"/>
      <c r="PQO386" s="44"/>
      <c r="PQP386" s="44"/>
      <c r="PQQ386" s="44"/>
      <c r="PQR386" s="44"/>
      <c r="PQS386" s="44"/>
      <c r="PQT386" s="44"/>
      <c r="PQU386" s="44"/>
      <c r="PQV386" s="44"/>
      <c r="PQW386" s="44"/>
      <c r="PQX386" s="44"/>
      <c r="PQY386" s="44"/>
      <c r="PQZ386" s="44"/>
      <c r="PRA386" s="44"/>
      <c r="PRB386" s="44"/>
      <c r="PRC386" s="44"/>
      <c r="PRD386" s="44"/>
      <c r="PRE386" s="44"/>
      <c r="PRF386" s="44"/>
      <c r="PRG386" s="44"/>
      <c r="PRH386" s="44"/>
      <c r="PRI386" s="44"/>
      <c r="PRJ386" s="44"/>
      <c r="PRK386" s="44"/>
      <c r="PRL386" s="44"/>
      <c r="PRM386" s="44"/>
      <c r="PRN386" s="44"/>
      <c r="PRO386" s="44"/>
      <c r="PRP386" s="44"/>
      <c r="PRQ386" s="44"/>
      <c r="PRR386" s="44"/>
      <c r="PRS386" s="44"/>
      <c r="PRT386" s="44"/>
      <c r="PRU386" s="44"/>
      <c r="PRV386" s="44"/>
      <c r="PRW386" s="44"/>
      <c r="PRX386" s="44"/>
      <c r="PRY386" s="44"/>
      <c r="PRZ386" s="44"/>
      <c r="PSA386" s="44"/>
      <c r="PSB386" s="44"/>
      <c r="PSC386" s="44"/>
      <c r="PSD386" s="44"/>
      <c r="PSE386" s="44"/>
      <c r="PSF386" s="44"/>
      <c r="PSG386" s="44"/>
      <c r="PSH386" s="44"/>
      <c r="PSI386" s="44"/>
      <c r="PSJ386" s="44"/>
      <c r="PSK386" s="44"/>
      <c r="PSL386" s="44"/>
      <c r="PSM386" s="44"/>
      <c r="PSN386" s="44"/>
      <c r="PSO386" s="44"/>
      <c r="PSP386" s="44"/>
      <c r="PSQ386" s="44"/>
      <c r="PSR386" s="44"/>
      <c r="PSS386" s="44"/>
      <c r="PST386" s="44"/>
      <c r="PSU386" s="44"/>
      <c r="PSV386" s="44"/>
      <c r="PSW386" s="44"/>
      <c r="PSX386" s="44"/>
      <c r="PSY386" s="44"/>
      <c r="PSZ386" s="44"/>
      <c r="PTA386" s="44"/>
      <c r="PTB386" s="44"/>
      <c r="PTC386" s="44"/>
      <c r="PTD386" s="44"/>
      <c r="PTE386" s="44"/>
      <c r="PTF386" s="44"/>
      <c r="PTG386" s="44"/>
      <c r="PTH386" s="44"/>
      <c r="PTI386" s="44"/>
      <c r="PTJ386" s="44"/>
      <c r="PTK386" s="44"/>
      <c r="PTL386" s="44"/>
      <c r="PTM386" s="44"/>
      <c r="PTN386" s="44"/>
      <c r="PTO386" s="44"/>
      <c r="PTP386" s="44"/>
      <c r="PTQ386" s="44"/>
      <c r="PTR386" s="44"/>
      <c r="PTS386" s="44"/>
      <c r="PTT386" s="44"/>
      <c r="PTU386" s="44"/>
      <c r="PTV386" s="44"/>
      <c r="PTW386" s="44"/>
      <c r="PTX386" s="44"/>
      <c r="PTY386" s="44"/>
      <c r="PTZ386" s="44"/>
      <c r="PUA386" s="44"/>
      <c r="PUB386" s="44"/>
      <c r="PUC386" s="44"/>
      <c r="PUD386" s="44"/>
      <c r="PUE386" s="44"/>
      <c r="PUF386" s="44"/>
      <c r="PUG386" s="44"/>
      <c r="PUH386" s="44"/>
      <c r="PUI386" s="44"/>
      <c r="PUJ386" s="44"/>
      <c r="PUK386" s="44"/>
      <c r="PUL386" s="44"/>
      <c r="PUM386" s="44"/>
      <c r="PUN386" s="44"/>
      <c r="PUO386" s="44"/>
      <c r="PUP386" s="44"/>
      <c r="PUQ386" s="44"/>
      <c r="PUR386" s="44"/>
      <c r="PUS386" s="44"/>
      <c r="PUT386" s="44"/>
      <c r="PUU386" s="44"/>
      <c r="PUV386" s="44"/>
      <c r="PUW386" s="44"/>
      <c r="PUX386" s="44"/>
      <c r="PUY386" s="44"/>
      <c r="PUZ386" s="44"/>
      <c r="PVA386" s="44"/>
      <c r="PVB386" s="44"/>
      <c r="PVC386" s="44"/>
      <c r="PVD386" s="44"/>
      <c r="PVE386" s="44"/>
      <c r="PVF386" s="44"/>
      <c r="PVG386" s="44"/>
      <c r="PVH386" s="44"/>
      <c r="PVI386" s="44"/>
      <c r="PVJ386" s="44"/>
      <c r="PVK386" s="44"/>
      <c r="PVL386" s="44"/>
      <c r="PVM386" s="44"/>
      <c r="PVN386" s="44"/>
      <c r="PVO386" s="44"/>
      <c r="PVP386" s="44"/>
      <c r="PVQ386" s="44"/>
      <c r="PVR386" s="44"/>
      <c r="PVS386" s="44"/>
      <c r="PVT386" s="44"/>
      <c r="PVU386" s="44"/>
      <c r="PVV386" s="44"/>
      <c r="PVW386" s="44"/>
      <c r="PVX386" s="44"/>
      <c r="PVY386" s="44"/>
      <c r="PVZ386" s="44"/>
      <c r="PWA386" s="44"/>
      <c r="PWB386" s="44"/>
      <c r="PWC386" s="44"/>
      <c r="PWD386" s="44"/>
      <c r="PWE386" s="44"/>
      <c r="PWF386" s="44"/>
      <c r="PWG386" s="44"/>
      <c r="PWH386" s="44"/>
      <c r="PWI386" s="44"/>
      <c r="PWJ386" s="44"/>
      <c r="PWK386" s="44"/>
      <c r="PWL386" s="44"/>
      <c r="PWM386" s="44"/>
      <c r="PWN386" s="44"/>
      <c r="PWO386" s="44"/>
      <c r="PWP386" s="44"/>
      <c r="PWQ386" s="44"/>
      <c r="PWR386" s="44"/>
      <c r="PWS386" s="44"/>
      <c r="PWT386" s="44"/>
      <c r="PWU386" s="44"/>
      <c r="PWV386" s="44"/>
      <c r="PWW386" s="44"/>
      <c r="PWX386" s="44"/>
      <c r="PWY386" s="44"/>
      <c r="PWZ386" s="44"/>
      <c r="PXA386" s="44"/>
      <c r="PXB386" s="44"/>
      <c r="PXC386" s="44"/>
      <c r="PXD386" s="44"/>
      <c r="PXE386" s="44"/>
      <c r="PXF386" s="44"/>
      <c r="PXG386" s="44"/>
      <c r="PXH386" s="44"/>
      <c r="PXI386" s="44"/>
      <c r="PXJ386" s="44"/>
      <c r="PXK386" s="44"/>
      <c r="PXL386" s="44"/>
      <c r="PXM386" s="44"/>
      <c r="PXN386" s="44"/>
      <c r="PXO386" s="44"/>
      <c r="PXP386" s="44"/>
      <c r="PXQ386" s="44"/>
      <c r="PXR386" s="44"/>
      <c r="PXS386" s="44"/>
      <c r="PXT386" s="44"/>
      <c r="PXU386" s="44"/>
      <c r="PXV386" s="44"/>
      <c r="PXW386" s="44"/>
      <c r="PXX386" s="44"/>
      <c r="PXY386" s="44"/>
      <c r="PXZ386" s="44"/>
      <c r="PYA386" s="44"/>
      <c r="PYB386" s="44"/>
      <c r="PYC386" s="44"/>
      <c r="PYD386" s="44"/>
      <c r="PYE386" s="44"/>
      <c r="PYF386" s="44"/>
      <c r="PYG386" s="44"/>
      <c r="PYH386" s="44"/>
      <c r="PYI386" s="44"/>
      <c r="PYJ386" s="44"/>
      <c r="PYK386" s="44"/>
      <c r="PYL386" s="44"/>
      <c r="PYM386" s="44"/>
      <c r="PYN386" s="44"/>
      <c r="PYO386" s="44"/>
      <c r="PYP386" s="44"/>
      <c r="PYQ386" s="44"/>
      <c r="PYR386" s="44"/>
      <c r="PYS386" s="44"/>
      <c r="PYT386" s="44"/>
      <c r="PYU386" s="44"/>
      <c r="PYV386" s="44"/>
      <c r="PYW386" s="44"/>
      <c r="PYX386" s="44"/>
      <c r="PYY386" s="44"/>
      <c r="PYZ386" s="44"/>
      <c r="PZA386" s="44"/>
      <c r="PZB386" s="44"/>
      <c r="PZC386" s="44"/>
      <c r="PZD386" s="44"/>
      <c r="PZE386" s="44"/>
      <c r="PZF386" s="44"/>
      <c r="PZG386" s="44"/>
      <c r="PZH386" s="44"/>
      <c r="PZI386" s="44"/>
      <c r="PZJ386" s="44"/>
      <c r="PZK386" s="44"/>
      <c r="PZL386" s="44"/>
      <c r="PZM386" s="44"/>
      <c r="PZN386" s="44"/>
      <c r="PZO386" s="44"/>
      <c r="PZP386" s="44"/>
      <c r="PZQ386" s="44"/>
      <c r="PZR386" s="44"/>
      <c r="PZS386" s="44"/>
      <c r="PZT386" s="44"/>
      <c r="PZU386" s="44"/>
      <c r="PZV386" s="44"/>
      <c r="PZW386" s="44"/>
      <c r="PZX386" s="44"/>
      <c r="PZY386" s="44"/>
      <c r="PZZ386" s="44"/>
      <c r="QAA386" s="44"/>
      <c r="QAB386" s="44"/>
      <c r="QAC386" s="44"/>
      <c r="QAD386" s="44"/>
      <c r="QAE386" s="44"/>
      <c r="QAF386" s="44"/>
      <c r="QAG386" s="44"/>
      <c r="QAH386" s="44"/>
      <c r="QAI386" s="44"/>
      <c r="QAJ386" s="44"/>
      <c r="QAK386" s="44"/>
      <c r="QAL386" s="44"/>
      <c r="QAM386" s="44"/>
      <c r="QAN386" s="44"/>
      <c r="QAO386" s="44"/>
      <c r="QAP386" s="44"/>
      <c r="QAQ386" s="44"/>
      <c r="QAR386" s="44"/>
      <c r="QAS386" s="44"/>
      <c r="QAT386" s="44"/>
      <c r="QAU386" s="44"/>
      <c r="QAV386" s="44"/>
      <c r="QAW386" s="44"/>
      <c r="QAX386" s="44"/>
      <c r="QAY386" s="44"/>
      <c r="QAZ386" s="44"/>
      <c r="QBA386" s="44"/>
      <c r="QBB386" s="44"/>
      <c r="QBC386" s="44"/>
      <c r="QBD386" s="44"/>
      <c r="QBE386" s="44"/>
      <c r="QBF386" s="44"/>
      <c r="QBG386" s="44"/>
      <c r="QBH386" s="44"/>
      <c r="QBI386" s="44"/>
      <c r="QBJ386" s="44"/>
      <c r="QBK386" s="44"/>
      <c r="QBL386" s="44"/>
      <c r="QBM386" s="44"/>
      <c r="QBN386" s="44"/>
      <c r="QBO386" s="44"/>
      <c r="QBP386" s="44"/>
      <c r="QBQ386" s="44"/>
      <c r="QBR386" s="44"/>
      <c r="QBS386" s="44"/>
      <c r="QBT386" s="44"/>
      <c r="QBU386" s="44"/>
      <c r="QBV386" s="44"/>
      <c r="QBW386" s="44"/>
      <c r="QBX386" s="44"/>
      <c r="QBY386" s="44"/>
      <c r="QBZ386" s="44"/>
      <c r="QCA386" s="44"/>
      <c r="QCB386" s="44"/>
      <c r="QCC386" s="44"/>
      <c r="QCD386" s="44"/>
      <c r="QCE386" s="44"/>
      <c r="QCF386" s="44"/>
      <c r="QCG386" s="44"/>
      <c r="QCH386" s="44"/>
      <c r="QCI386" s="44"/>
      <c r="QCJ386" s="44"/>
      <c r="QCK386" s="44"/>
      <c r="QCL386" s="44"/>
      <c r="QCM386" s="44"/>
      <c r="QCN386" s="44"/>
      <c r="QCO386" s="44"/>
      <c r="QCP386" s="44"/>
      <c r="QCQ386" s="44"/>
      <c r="QCR386" s="44"/>
      <c r="QCS386" s="44"/>
      <c r="QCT386" s="44"/>
      <c r="QCU386" s="44"/>
      <c r="QCV386" s="44"/>
      <c r="QCW386" s="44"/>
      <c r="QCX386" s="44"/>
      <c r="QCY386" s="44"/>
      <c r="QCZ386" s="44"/>
      <c r="QDA386" s="44"/>
      <c r="QDB386" s="44"/>
      <c r="QDC386" s="44"/>
      <c r="QDD386" s="44"/>
      <c r="QDE386" s="44"/>
      <c r="QDF386" s="44"/>
      <c r="QDG386" s="44"/>
      <c r="QDH386" s="44"/>
      <c r="QDI386" s="44"/>
      <c r="QDJ386" s="44"/>
      <c r="QDK386" s="44"/>
      <c r="QDL386" s="44"/>
      <c r="QDM386" s="44"/>
      <c r="QDN386" s="44"/>
      <c r="QDO386" s="44"/>
      <c r="QDP386" s="44"/>
      <c r="QDQ386" s="44"/>
      <c r="QDR386" s="44"/>
      <c r="QDS386" s="44"/>
      <c r="QDT386" s="44"/>
      <c r="QDU386" s="44"/>
      <c r="QDV386" s="44"/>
      <c r="QDW386" s="44"/>
      <c r="QDX386" s="44"/>
      <c r="QDY386" s="44"/>
      <c r="QDZ386" s="44"/>
      <c r="QEA386" s="44"/>
      <c r="QEB386" s="44"/>
      <c r="QEC386" s="44"/>
      <c r="QED386" s="44"/>
      <c r="QEE386" s="44"/>
      <c r="QEF386" s="44"/>
      <c r="QEG386" s="44"/>
      <c r="QEH386" s="44"/>
      <c r="QEI386" s="44"/>
      <c r="QEJ386" s="44"/>
      <c r="QEK386" s="44"/>
      <c r="QEL386" s="44"/>
      <c r="QEM386" s="44"/>
      <c r="QEN386" s="44"/>
      <c r="QEO386" s="44"/>
      <c r="QEP386" s="44"/>
      <c r="QEQ386" s="44"/>
      <c r="QER386" s="44"/>
      <c r="QES386" s="44"/>
      <c r="QET386" s="44"/>
      <c r="QEU386" s="44"/>
      <c r="QEV386" s="44"/>
      <c r="QEW386" s="44"/>
      <c r="QEX386" s="44"/>
      <c r="QEY386" s="44"/>
      <c r="QEZ386" s="44"/>
      <c r="QFA386" s="44"/>
      <c r="QFB386" s="44"/>
      <c r="QFC386" s="44"/>
      <c r="QFD386" s="44"/>
      <c r="QFE386" s="44"/>
      <c r="QFF386" s="44"/>
      <c r="QFG386" s="44"/>
      <c r="QFH386" s="44"/>
      <c r="QFI386" s="44"/>
      <c r="QFJ386" s="44"/>
      <c r="QFK386" s="44"/>
      <c r="QFL386" s="44"/>
      <c r="QFM386" s="44"/>
      <c r="QFN386" s="44"/>
      <c r="QFO386" s="44"/>
      <c r="QFP386" s="44"/>
      <c r="QFQ386" s="44"/>
      <c r="QFR386" s="44"/>
      <c r="QFS386" s="44"/>
      <c r="QFT386" s="44"/>
      <c r="QFU386" s="44"/>
      <c r="QFV386" s="44"/>
      <c r="QFW386" s="44"/>
      <c r="QFX386" s="44"/>
      <c r="QFY386" s="44"/>
      <c r="QFZ386" s="44"/>
      <c r="QGA386" s="44"/>
      <c r="QGB386" s="44"/>
      <c r="QGC386" s="44"/>
      <c r="QGD386" s="44"/>
      <c r="QGE386" s="44"/>
      <c r="QGF386" s="44"/>
      <c r="QGG386" s="44"/>
      <c r="QGH386" s="44"/>
      <c r="QGI386" s="44"/>
      <c r="QGJ386" s="44"/>
      <c r="QGK386" s="44"/>
      <c r="QGL386" s="44"/>
      <c r="QGM386" s="44"/>
      <c r="QGN386" s="44"/>
      <c r="QGO386" s="44"/>
      <c r="QGP386" s="44"/>
      <c r="QGQ386" s="44"/>
      <c r="QGR386" s="44"/>
      <c r="QGS386" s="44"/>
      <c r="QGT386" s="44"/>
      <c r="QGU386" s="44"/>
      <c r="QGV386" s="44"/>
      <c r="QGW386" s="44"/>
      <c r="QGX386" s="44"/>
      <c r="QGY386" s="44"/>
      <c r="QGZ386" s="44"/>
      <c r="QHA386" s="44"/>
      <c r="QHB386" s="44"/>
      <c r="QHC386" s="44"/>
      <c r="QHD386" s="44"/>
      <c r="QHE386" s="44"/>
      <c r="QHF386" s="44"/>
      <c r="QHG386" s="44"/>
      <c r="QHH386" s="44"/>
      <c r="QHI386" s="44"/>
      <c r="QHJ386" s="44"/>
      <c r="QHK386" s="44"/>
      <c r="QHL386" s="44"/>
      <c r="QHM386" s="44"/>
      <c r="QHN386" s="44"/>
      <c r="QHO386" s="44"/>
      <c r="QHP386" s="44"/>
      <c r="QHQ386" s="44"/>
      <c r="QHR386" s="44"/>
      <c r="QHS386" s="44"/>
      <c r="QHT386" s="44"/>
      <c r="QHU386" s="44"/>
      <c r="QHV386" s="44"/>
      <c r="QHW386" s="44"/>
      <c r="QHX386" s="44"/>
      <c r="QHY386" s="44"/>
      <c r="QHZ386" s="44"/>
      <c r="QIA386" s="44"/>
      <c r="QIB386" s="44"/>
      <c r="QIC386" s="44"/>
      <c r="QID386" s="44"/>
      <c r="QIE386" s="44"/>
      <c r="QIF386" s="44"/>
      <c r="QIG386" s="44"/>
      <c r="QIH386" s="44"/>
      <c r="QII386" s="44"/>
      <c r="QIJ386" s="44"/>
      <c r="QIK386" s="44"/>
      <c r="QIL386" s="44"/>
      <c r="QIM386" s="44"/>
      <c r="QIN386" s="44"/>
      <c r="QIO386" s="44"/>
      <c r="QIP386" s="44"/>
      <c r="QIQ386" s="44"/>
      <c r="QIR386" s="44"/>
      <c r="QIS386" s="44"/>
      <c r="QIT386" s="44"/>
      <c r="QIU386" s="44"/>
      <c r="QIV386" s="44"/>
      <c r="QIW386" s="44"/>
      <c r="QIX386" s="44"/>
      <c r="QIY386" s="44"/>
      <c r="QIZ386" s="44"/>
      <c r="QJA386" s="44"/>
      <c r="QJB386" s="44"/>
      <c r="QJC386" s="44"/>
      <c r="QJD386" s="44"/>
      <c r="QJE386" s="44"/>
      <c r="QJF386" s="44"/>
      <c r="QJG386" s="44"/>
      <c r="QJH386" s="44"/>
      <c r="QJI386" s="44"/>
      <c r="QJJ386" s="44"/>
      <c r="QJK386" s="44"/>
      <c r="QJL386" s="44"/>
      <c r="QJM386" s="44"/>
      <c r="QJN386" s="44"/>
      <c r="QJO386" s="44"/>
      <c r="QJP386" s="44"/>
      <c r="QJQ386" s="44"/>
      <c r="QJR386" s="44"/>
      <c r="QJS386" s="44"/>
      <c r="QJT386" s="44"/>
      <c r="QJU386" s="44"/>
      <c r="QJV386" s="44"/>
      <c r="QJW386" s="44"/>
      <c r="QJX386" s="44"/>
      <c r="QJY386" s="44"/>
      <c r="QJZ386" s="44"/>
      <c r="QKA386" s="44"/>
      <c r="QKB386" s="44"/>
      <c r="QKC386" s="44"/>
      <c r="QKD386" s="44"/>
      <c r="QKE386" s="44"/>
      <c r="QKF386" s="44"/>
      <c r="QKG386" s="44"/>
      <c r="QKH386" s="44"/>
      <c r="QKI386" s="44"/>
      <c r="QKJ386" s="44"/>
      <c r="QKK386" s="44"/>
      <c r="QKL386" s="44"/>
      <c r="QKM386" s="44"/>
      <c r="QKN386" s="44"/>
      <c r="QKO386" s="44"/>
      <c r="QKP386" s="44"/>
      <c r="QKQ386" s="44"/>
      <c r="QKR386" s="44"/>
      <c r="QKS386" s="44"/>
      <c r="QKT386" s="44"/>
      <c r="QKU386" s="44"/>
      <c r="QKV386" s="44"/>
      <c r="QKW386" s="44"/>
      <c r="QKX386" s="44"/>
      <c r="QKY386" s="44"/>
      <c r="QKZ386" s="44"/>
      <c r="QLA386" s="44"/>
      <c r="QLB386" s="44"/>
      <c r="QLC386" s="44"/>
      <c r="QLD386" s="44"/>
      <c r="QLE386" s="44"/>
      <c r="QLF386" s="44"/>
      <c r="QLG386" s="44"/>
      <c r="QLH386" s="44"/>
      <c r="QLI386" s="44"/>
      <c r="QLJ386" s="44"/>
      <c r="QLK386" s="44"/>
      <c r="QLL386" s="44"/>
      <c r="QLM386" s="44"/>
      <c r="QLN386" s="44"/>
      <c r="QLO386" s="44"/>
      <c r="QLP386" s="44"/>
      <c r="QLQ386" s="44"/>
      <c r="QLR386" s="44"/>
      <c r="QLS386" s="44"/>
      <c r="QLT386" s="44"/>
      <c r="QLU386" s="44"/>
      <c r="QLV386" s="44"/>
      <c r="QLW386" s="44"/>
      <c r="QLX386" s="44"/>
      <c r="QLY386" s="44"/>
      <c r="QLZ386" s="44"/>
      <c r="QMA386" s="44"/>
      <c r="QMB386" s="44"/>
      <c r="QMC386" s="44"/>
      <c r="QMD386" s="44"/>
      <c r="QME386" s="44"/>
      <c r="QMF386" s="44"/>
      <c r="QMG386" s="44"/>
      <c r="QMH386" s="44"/>
      <c r="QMI386" s="44"/>
      <c r="QMJ386" s="44"/>
      <c r="QMK386" s="44"/>
      <c r="QML386" s="44"/>
      <c r="QMM386" s="44"/>
      <c r="QMN386" s="44"/>
      <c r="QMO386" s="44"/>
      <c r="QMP386" s="44"/>
      <c r="QMQ386" s="44"/>
      <c r="QMR386" s="44"/>
      <c r="QMS386" s="44"/>
      <c r="QMT386" s="44"/>
      <c r="QMU386" s="44"/>
      <c r="QMV386" s="44"/>
      <c r="QMW386" s="44"/>
      <c r="QMX386" s="44"/>
      <c r="QMY386" s="44"/>
      <c r="QMZ386" s="44"/>
      <c r="QNA386" s="44"/>
      <c r="QNB386" s="44"/>
      <c r="QNC386" s="44"/>
      <c r="QND386" s="44"/>
      <c r="QNE386" s="44"/>
      <c r="QNF386" s="44"/>
      <c r="QNG386" s="44"/>
      <c r="QNH386" s="44"/>
      <c r="QNI386" s="44"/>
      <c r="QNJ386" s="44"/>
      <c r="QNK386" s="44"/>
      <c r="QNL386" s="44"/>
      <c r="QNM386" s="44"/>
      <c r="QNN386" s="44"/>
      <c r="QNO386" s="44"/>
      <c r="QNP386" s="44"/>
      <c r="QNQ386" s="44"/>
      <c r="QNR386" s="44"/>
      <c r="QNS386" s="44"/>
      <c r="QNT386" s="44"/>
      <c r="QNU386" s="44"/>
      <c r="QNV386" s="44"/>
      <c r="QNW386" s="44"/>
      <c r="QNX386" s="44"/>
      <c r="QNY386" s="44"/>
      <c r="QNZ386" s="44"/>
      <c r="QOA386" s="44"/>
      <c r="QOB386" s="44"/>
      <c r="QOC386" s="44"/>
      <c r="QOD386" s="44"/>
      <c r="QOE386" s="44"/>
      <c r="QOF386" s="44"/>
      <c r="QOG386" s="44"/>
      <c r="QOH386" s="44"/>
      <c r="QOI386" s="44"/>
      <c r="QOJ386" s="44"/>
      <c r="QOK386" s="44"/>
      <c r="QOL386" s="44"/>
      <c r="QOM386" s="44"/>
      <c r="QON386" s="44"/>
      <c r="QOO386" s="44"/>
      <c r="QOP386" s="44"/>
      <c r="QOQ386" s="44"/>
      <c r="QOR386" s="44"/>
      <c r="QOS386" s="44"/>
      <c r="QOT386" s="44"/>
      <c r="QOU386" s="44"/>
      <c r="QOV386" s="44"/>
      <c r="QOW386" s="44"/>
      <c r="QOX386" s="44"/>
      <c r="QOY386" s="44"/>
      <c r="QOZ386" s="44"/>
      <c r="QPA386" s="44"/>
      <c r="QPB386" s="44"/>
      <c r="QPC386" s="44"/>
      <c r="QPD386" s="44"/>
      <c r="QPE386" s="44"/>
      <c r="QPF386" s="44"/>
      <c r="QPG386" s="44"/>
      <c r="QPH386" s="44"/>
      <c r="QPI386" s="44"/>
      <c r="QPJ386" s="44"/>
      <c r="QPK386" s="44"/>
      <c r="QPL386" s="44"/>
      <c r="QPM386" s="44"/>
      <c r="QPN386" s="44"/>
      <c r="QPO386" s="44"/>
      <c r="QPP386" s="44"/>
      <c r="QPQ386" s="44"/>
      <c r="QPR386" s="44"/>
      <c r="QPS386" s="44"/>
      <c r="QPT386" s="44"/>
      <c r="QPU386" s="44"/>
      <c r="QPV386" s="44"/>
      <c r="QPW386" s="44"/>
      <c r="QPX386" s="44"/>
      <c r="QPY386" s="44"/>
      <c r="QPZ386" s="44"/>
      <c r="QQA386" s="44"/>
      <c r="QQB386" s="44"/>
      <c r="QQC386" s="44"/>
      <c r="QQD386" s="44"/>
      <c r="QQE386" s="44"/>
      <c r="QQF386" s="44"/>
      <c r="QQG386" s="44"/>
      <c r="QQH386" s="44"/>
      <c r="QQI386" s="44"/>
      <c r="QQJ386" s="44"/>
      <c r="QQK386" s="44"/>
      <c r="QQL386" s="44"/>
      <c r="QQM386" s="44"/>
      <c r="QQN386" s="44"/>
      <c r="QQO386" s="44"/>
      <c r="QQP386" s="44"/>
      <c r="QQQ386" s="44"/>
      <c r="QQR386" s="44"/>
      <c r="QQS386" s="44"/>
      <c r="QQT386" s="44"/>
      <c r="QQU386" s="44"/>
      <c r="QQV386" s="44"/>
      <c r="QQW386" s="44"/>
      <c r="QQX386" s="44"/>
      <c r="QQY386" s="44"/>
      <c r="QQZ386" s="44"/>
      <c r="QRA386" s="44"/>
      <c r="QRB386" s="44"/>
      <c r="QRC386" s="44"/>
      <c r="QRD386" s="44"/>
      <c r="QRE386" s="44"/>
      <c r="QRF386" s="44"/>
      <c r="QRG386" s="44"/>
      <c r="QRH386" s="44"/>
      <c r="QRI386" s="44"/>
      <c r="QRJ386" s="44"/>
      <c r="QRK386" s="44"/>
      <c r="QRL386" s="44"/>
      <c r="QRM386" s="44"/>
      <c r="QRN386" s="44"/>
      <c r="QRO386" s="44"/>
      <c r="QRP386" s="44"/>
      <c r="QRQ386" s="44"/>
      <c r="QRR386" s="44"/>
      <c r="QRS386" s="44"/>
      <c r="QRT386" s="44"/>
      <c r="QRU386" s="44"/>
      <c r="QRV386" s="44"/>
      <c r="QRW386" s="44"/>
      <c r="QRX386" s="44"/>
      <c r="QRY386" s="44"/>
      <c r="QRZ386" s="44"/>
      <c r="QSA386" s="44"/>
      <c r="QSB386" s="44"/>
      <c r="QSC386" s="44"/>
      <c r="QSD386" s="44"/>
      <c r="QSE386" s="44"/>
      <c r="QSF386" s="44"/>
      <c r="QSG386" s="44"/>
      <c r="QSH386" s="44"/>
      <c r="QSI386" s="44"/>
      <c r="QSJ386" s="44"/>
      <c r="QSK386" s="44"/>
      <c r="QSL386" s="44"/>
      <c r="QSM386" s="44"/>
      <c r="QSN386" s="44"/>
      <c r="QSO386" s="44"/>
      <c r="QSP386" s="44"/>
      <c r="QSQ386" s="44"/>
      <c r="QSR386" s="44"/>
      <c r="QSS386" s="44"/>
      <c r="QST386" s="44"/>
      <c r="QSU386" s="44"/>
      <c r="QSV386" s="44"/>
      <c r="QSW386" s="44"/>
      <c r="QSX386" s="44"/>
      <c r="QSY386" s="44"/>
      <c r="QSZ386" s="44"/>
      <c r="QTA386" s="44"/>
      <c r="QTB386" s="44"/>
      <c r="QTC386" s="44"/>
      <c r="QTD386" s="44"/>
      <c r="QTE386" s="44"/>
      <c r="QTF386" s="44"/>
      <c r="QTG386" s="44"/>
      <c r="QTH386" s="44"/>
      <c r="QTI386" s="44"/>
      <c r="QTJ386" s="44"/>
      <c r="QTK386" s="44"/>
      <c r="QTL386" s="44"/>
      <c r="QTM386" s="44"/>
      <c r="QTN386" s="44"/>
      <c r="QTO386" s="44"/>
      <c r="QTP386" s="44"/>
      <c r="QTQ386" s="44"/>
      <c r="QTR386" s="44"/>
      <c r="QTS386" s="44"/>
      <c r="QTT386" s="44"/>
      <c r="QTU386" s="44"/>
      <c r="QTV386" s="44"/>
      <c r="QTW386" s="44"/>
      <c r="QTX386" s="44"/>
      <c r="QTY386" s="44"/>
      <c r="QTZ386" s="44"/>
      <c r="QUA386" s="44"/>
      <c r="QUB386" s="44"/>
      <c r="QUC386" s="44"/>
      <c r="QUD386" s="44"/>
      <c r="QUE386" s="44"/>
      <c r="QUF386" s="44"/>
      <c r="QUG386" s="44"/>
      <c r="QUH386" s="44"/>
      <c r="QUI386" s="44"/>
      <c r="QUJ386" s="44"/>
      <c r="QUK386" s="44"/>
      <c r="QUL386" s="44"/>
      <c r="QUM386" s="44"/>
      <c r="QUN386" s="44"/>
      <c r="QUO386" s="44"/>
      <c r="QUP386" s="44"/>
      <c r="QUQ386" s="44"/>
      <c r="QUR386" s="44"/>
      <c r="QUS386" s="44"/>
      <c r="QUT386" s="44"/>
      <c r="QUU386" s="44"/>
      <c r="QUV386" s="44"/>
      <c r="QUW386" s="44"/>
      <c r="QUX386" s="44"/>
      <c r="QUY386" s="44"/>
      <c r="QUZ386" s="44"/>
      <c r="QVA386" s="44"/>
      <c r="QVB386" s="44"/>
      <c r="QVC386" s="44"/>
      <c r="QVD386" s="44"/>
      <c r="QVE386" s="44"/>
      <c r="QVF386" s="44"/>
      <c r="QVG386" s="44"/>
      <c r="QVH386" s="44"/>
      <c r="QVI386" s="44"/>
      <c r="QVJ386" s="44"/>
      <c r="QVK386" s="44"/>
      <c r="QVL386" s="44"/>
      <c r="QVM386" s="44"/>
      <c r="QVN386" s="44"/>
      <c r="QVO386" s="44"/>
      <c r="QVP386" s="44"/>
      <c r="QVQ386" s="44"/>
      <c r="QVR386" s="44"/>
      <c r="QVS386" s="44"/>
      <c r="QVT386" s="44"/>
      <c r="QVU386" s="44"/>
      <c r="QVV386" s="44"/>
      <c r="QVW386" s="44"/>
      <c r="QVX386" s="44"/>
      <c r="QVY386" s="44"/>
      <c r="QVZ386" s="44"/>
      <c r="QWA386" s="44"/>
      <c r="QWB386" s="44"/>
      <c r="QWC386" s="44"/>
      <c r="QWD386" s="44"/>
      <c r="QWE386" s="44"/>
      <c r="QWF386" s="44"/>
      <c r="QWG386" s="44"/>
      <c r="QWH386" s="44"/>
      <c r="QWI386" s="44"/>
      <c r="QWJ386" s="44"/>
      <c r="QWK386" s="44"/>
      <c r="QWL386" s="44"/>
      <c r="QWM386" s="44"/>
      <c r="QWN386" s="44"/>
      <c r="QWO386" s="44"/>
      <c r="QWP386" s="44"/>
      <c r="QWQ386" s="44"/>
      <c r="QWR386" s="44"/>
      <c r="QWS386" s="44"/>
      <c r="QWT386" s="44"/>
      <c r="QWU386" s="44"/>
      <c r="QWV386" s="44"/>
      <c r="QWW386" s="44"/>
      <c r="QWX386" s="44"/>
      <c r="QWY386" s="44"/>
      <c r="QWZ386" s="44"/>
      <c r="QXA386" s="44"/>
      <c r="QXB386" s="44"/>
      <c r="QXC386" s="44"/>
      <c r="QXD386" s="44"/>
      <c r="QXE386" s="44"/>
      <c r="QXF386" s="44"/>
      <c r="QXG386" s="44"/>
      <c r="QXH386" s="44"/>
      <c r="QXI386" s="44"/>
      <c r="QXJ386" s="44"/>
      <c r="QXK386" s="44"/>
      <c r="QXL386" s="44"/>
      <c r="QXM386" s="44"/>
      <c r="QXN386" s="44"/>
      <c r="QXO386" s="44"/>
      <c r="QXP386" s="44"/>
      <c r="QXQ386" s="44"/>
      <c r="QXR386" s="44"/>
      <c r="QXS386" s="44"/>
      <c r="QXT386" s="44"/>
      <c r="QXU386" s="44"/>
      <c r="QXV386" s="44"/>
      <c r="QXW386" s="44"/>
      <c r="QXX386" s="44"/>
      <c r="QXY386" s="44"/>
      <c r="QXZ386" s="44"/>
      <c r="QYA386" s="44"/>
      <c r="QYB386" s="44"/>
      <c r="QYC386" s="44"/>
      <c r="QYD386" s="44"/>
      <c r="QYE386" s="44"/>
      <c r="QYF386" s="44"/>
      <c r="QYG386" s="44"/>
      <c r="QYH386" s="44"/>
      <c r="QYI386" s="44"/>
      <c r="QYJ386" s="44"/>
      <c r="QYK386" s="44"/>
      <c r="QYL386" s="44"/>
      <c r="QYM386" s="44"/>
      <c r="QYN386" s="44"/>
      <c r="QYO386" s="44"/>
      <c r="QYP386" s="44"/>
      <c r="QYQ386" s="44"/>
      <c r="QYR386" s="44"/>
      <c r="QYS386" s="44"/>
      <c r="QYT386" s="44"/>
      <c r="QYU386" s="44"/>
      <c r="QYV386" s="44"/>
      <c r="QYW386" s="44"/>
      <c r="QYX386" s="44"/>
      <c r="QYY386" s="44"/>
      <c r="QYZ386" s="44"/>
      <c r="QZA386" s="44"/>
      <c r="QZB386" s="44"/>
      <c r="QZC386" s="44"/>
      <c r="QZD386" s="44"/>
      <c r="QZE386" s="44"/>
      <c r="QZF386" s="44"/>
      <c r="QZG386" s="44"/>
      <c r="QZH386" s="44"/>
      <c r="QZI386" s="44"/>
      <c r="QZJ386" s="44"/>
      <c r="QZK386" s="44"/>
      <c r="QZL386" s="44"/>
      <c r="QZM386" s="44"/>
      <c r="QZN386" s="44"/>
      <c r="QZO386" s="44"/>
      <c r="QZP386" s="44"/>
      <c r="QZQ386" s="44"/>
      <c r="QZR386" s="44"/>
      <c r="QZS386" s="44"/>
      <c r="QZT386" s="44"/>
      <c r="QZU386" s="44"/>
      <c r="QZV386" s="44"/>
      <c r="QZW386" s="44"/>
      <c r="QZX386" s="44"/>
      <c r="QZY386" s="44"/>
      <c r="QZZ386" s="44"/>
      <c r="RAA386" s="44"/>
      <c r="RAB386" s="44"/>
      <c r="RAC386" s="44"/>
      <c r="RAD386" s="44"/>
      <c r="RAE386" s="44"/>
      <c r="RAF386" s="44"/>
      <c r="RAG386" s="44"/>
      <c r="RAH386" s="44"/>
      <c r="RAI386" s="44"/>
      <c r="RAJ386" s="44"/>
      <c r="RAK386" s="44"/>
      <c r="RAL386" s="44"/>
      <c r="RAM386" s="44"/>
      <c r="RAN386" s="44"/>
      <c r="RAO386" s="44"/>
      <c r="RAP386" s="44"/>
      <c r="RAQ386" s="44"/>
      <c r="RAR386" s="44"/>
      <c r="RAS386" s="44"/>
      <c r="RAT386" s="44"/>
      <c r="RAU386" s="44"/>
      <c r="RAV386" s="44"/>
      <c r="RAW386" s="44"/>
      <c r="RAX386" s="44"/>
      <c r="RAY386" s="44"/>
      <c r="RAZ386" s="44"/>
      <c r="RBA386" s="44"/>
      <c r="RBB386" s="44"/>
      <c r="RBC386" s="44"/>
      <c r="RBD386" s="44"/>
      <c r="RBE386" s="44"/>
      <c r="RBF386" s="44"/>
      <c r="RBG386" s="44"/>
      <c r="RBH386" s="44"/>
      <c r="RBI386" s="44"/>
      <c r="RBJ386" s="44"/>
      <c r="RBK386" s="44"/>
      <c r="RBL386" s="44"/>
      <c r="RBM386" s="44"/>
      <c r="RBN386" s="44"/>
      <c r="RBO386" s="44"/>
      <c r="RBP386" s="44"/>
      <c r="RBQ386" s="44"/>
      <c r="RBR386" s="44"/>
      <c r="RBS386" s="44"/>
      <c r="RBT386" s="44"/>
      <c r="RBU386" s="44"/>
      <c r="RBV386" s="44"/>
      <c r="RBW386" s="44"/>
      <c r="RBX386" s="44"/>
      <c r="RBY386" s="44"/>
      <c r="RBZ386" s="44"/>
      <c r="RCA386" s="44"/>
      <c r="RCB386" s="44"/>
      <c r="RCC386" s="44"/>
      <c r="RCD386" s="44"/>
      <c r="RCE386" s="44"/>
      <c r="RCF386" s="44"/>
      <c r="RCG386" s="44"/>
      <c r="RCH386" s="44"/>
      <c r="RCI386" s="44"/>
      <c r="RCJ386" s="44"/>
      <c r="RCK386" s="44"/>
      <c r="RCL386" s="44"/>
      <c r="RCM386" s="44"/>
      <c r="RCN386" s="44"/>
      <c r="RCO386" s="44"/>
      <c r="RCP386" s="44"/>
      <c r="RCQ386" s="44"/>
      <c r="RCR386" s="44"/>
      <c r="RCS386" s="44"/>
      <c r="RCT386" s="44"/>
      <c r="RCU386" s="44"/>
      <c r="RCV386" s="44"/>
      <c r="RCW386" s="44"/>
      <c r="RCX386" s="44"/>
      <c r="RCY386" s="44"/>
      <c r="RCZ386" s="44"/>
      <c r="RDA386" s="44"/>
      <c r="RDB386" s="44"/>
      <c r="RDC386" s="44"/>
      <c r="RDD386" s="44"/>
      <c r="RDE386" s="44"/>
      <c r="RDF386" s="44"/>
      <c r="RDG386" s="44"/>
      <c r="RDH386" s="44"/>
      <c r="RDI386" s="44"/>
      <c r="RDJ386" s="44"/>
      <c r="RDK386" s="44"/>
      <c r="RDL386" s="44"/>
      <c r="RDM386" s="44"/>
      <c r="RDN386" s="44"/>
      <c r="RDO386" s="44"/>
      <c r="RDP386" s="44"/>
      <c r="RDQ386" s="44"/>
      <c r="RDR386" s="44"/>
      <c r="RDS386" s="44"/>
      <c r="RDT386" s="44"/>
      <c r="RDU386" s="44"/>
      <c r="RDV386" s="44"/>
      <c r="RDW386" s="44"/>
      <c r="RDX386" s="44"/>
      <c r="RDY386" s="44"/>
      <c r="RDZ386" s="44"/>
      <c r="REA386" s="44"/>
      <c r="REB386" s="44"/>
      <c r="REC386" s="44"/>
      <c r="RED386" s="44"/>
      <c r="REE386" s="44"/>
      <c r="REF386" s="44"/>
      <c r="REG386" s="44"/>
      <c r="REH386" s="44"/>
      <c r="REI386" s="44"/>
      <c r="REJ386" s="44"/>
      <c r="REK386" s="44"/>
      <c r="REL386" s="44"/>
      <c r="REM386" s="44"/>
      <c r="REN386" s="44"/>
      <c r="REO386" s="44"/>
      <c r="REP386" s="44"/>
      <c r="REQ386" s="44"/>
      <c r="RER386" s="44"/>
      <c r="RES386" s="44"/>
      <c r="RET386" s="44"/>
      <c r="REU386" s="44"/>
      <c r="REV386" s="44"/>
      <c r="REW386" s="44"/>
      <c r="REX386" s="44"/>
      <c r="REY386" s="44"/>
      <c r="REZ386" s="44"/>
      <c r="RFA386" s="44"/>
      <c r="RFB386" s="44"/>
      <c r="RFC386" s="44"/>
      <c r="RFD386" s="44"/>
      <c r="RFE386" s="44"/>
      <c r="RFF386" s="44"/>
      <c r="RFG386" s="44"/>
      <c r="RFH386" s="44"/>
      <c r="RFI386" s="44"/>
      <c r="RFJ386" s="44"/>
      <c r="RFK386" s="44"/>
      <c r="RFL386" s="44"/>
      <c r="RFM386" s="44"/>
      <c r="RFN386" s="44"/>
      <c r="RFO386" s="44"/>
      <c r="RFP386" s="44"/>
      <c r="RFQ386" s="44"/>
      <c r="RFR386" s="44"/>
      <c r="RFS386" s="44"/>
      <c r="RFT386" s="44"/>
      <c r="RFU386" s="44"/>
      <c r="RFV386" s="44"/>
      <c r="RFW386" s="44"/>
      <c r="RFX386" s="44"/>
      <c r="RFY386" s="44"/>
      <c r="RFZ386" s="44"/>
      <c r="RGA386" s="44"/>
      <c r="RGB386" s="44"/>
      <c r="RGC386" s="44"/>
      <c r="RGD386" s="44"/>
      <c r="RGE386" s="44"/>
      <c r="RGF386" s="44"/>
      <c r="RGG386" s="44"/>
      <c r="RGH386" s="44"/>
      <c r="RGI386" s="44"/>
      <c r="RGJ386" s="44"/>
      <c r="RGK386" s="44"/>
      <c r="RGL386" s="44"/>
      <c r="RGM386" s="44"/>
      <c r="RGN386" s="44"/>
      <c r="RGO386" s="44"/>
      <c r="RGP386" s="44"/>
      <c r="RGQ386" s="44"/>
      <c r="RGR386" s="44"/>
      <c r="RGS386" s="44"/>
      <c r="RGT386" s="44"/>
      <c r="RGU386" s="44"/>
      <c r="RGV386" s="44"/>
      <c r="RGW386" s="44"/>
      <c r="RGX386" s="44"/>
      <c r="RGY386" s="44"/>
      <c r="RGZ386" s="44"/>
      <c r="RHA386" s="44"/>
      <c r="RHB386" s="44"/>
      <c r="RHC386" s="44"/>
      <c r="RHD386" s="44"/>
      <c r="RHE386" s="44"/>
      <c r="RHF386" s="44"/>
      <c r="RHG386" s="44"/>
      <c r="RHH386" s="44"/>
      <c r="RHI386" s="44"/>
      <c r="RHJ386" s="44"/>
      <c r="RHK386" s="44"/>
      <c r="RHL386" s="44"/>
      <c r="RHM386" s="44"/>
      <c r="RHN386" s="44"/>
      <c r="RHO386" s="44"/>
      <c r="RHP386" s="44"/>
      <c r="RHQ386" s="44"/>
      <c r="RHR386" s="44"/>
      <c r="RHS386" s="44"/>
      <c r="RHT386" s="44"/>
      <c r="RHU386" s="44"/>
      <c r="RHV386" s="44"/>
      <c r="RHW386" s="44"/>
      <c r="RHX386" s="44"/>
      <c r="RHY386" s="44"/>
      <c r="RHZ386" s="44"/>
      <c r="RIA386" s="44"/>
      <c r="RIB386" s="44"/>
      <c r="RIC386" s="44"/>
      <c r="RID386" s="44"/>
      <c r="RIE386" s="44"/>
      <c r="RIF386" s="44"/>
      <c r="RIG386" s="44"/>
      <c r="RIH386" s="44"/>
      <c r="RII386" s="44"/>
      <c r="RIJ386" s="44"/>
      <c r="RIK386" s="44"/>
      <c r="RIL386" s="44"/>
      <c r="RIM386" s="44"/>
      <c r="RIN386" s="44"/>
      <c r="RIO386" s="44"/>
      <c r="RIP386" s="44"/>
      <c r="RIQ386" s="44"/>
      <c r="RIR386" s="44"/>
      <c r="RIS386" s="44"/>
      <c r="RIT386" s="44"/>
      <c r="RIU386" s="44"/>
      <c r="RIV386" s="44"/>
      <c r="RIW386" s="44"/>
      <c r="RIX386" s="44"/>
      <c r="RIY386" s="44"/>
      <c r="RIZ386" s="44"/>
      <c r="RJA386" s="44"/>
      <c r="RJB386" s="44"/>
      <c r="RJC386" s="44"/>
      <c r="RJD386" s="44"/>
      <c r="RJE386" s="44"/>
      <c r="RJF386" s="44"/>
      <c r="RJG386" s="44"/>
      <c r="RJH386" s="44"/>
      <c r="RJI386" s="44"/>
      <c r="RJJ386" s="44"/>
      <c r="RJK386" s="44"/>
      <c r="RJL386" s="44"/>
      <c r="RJM386" s="44"/>
      <c r="RJN386" s="44"/>
      <c r="RJO386" s="44"/>
      <c r="RJP386" s="44"/>
      <c r="RJQ386" s="44"/>
      <c r="RJR386" s="44"/>
      <c r="RJS386" s="44"/>
      <c r="RJT386" s="44"/>
      <c r="RJU386" s="44"/>
      <c r="RJV386" s="44"/>
      <c r="RJW386" s="44"/>
      <c r="RJX386" s="44"/>
      <c r="RJY386" s="44"/>
      <c r="RJZ386" s="44"/>
      <c r="RKA386" s="44"/>
      <c r="RKB386" s="44"/>
      <c r="RKC386" s="44"/>
      <c r="RKD386" s="44"/>
      <c r="RKE386" s="44"/>
      <c r="RKF386" s="44"/>
      <c r="RKG386" s="44"/>
      <c r="RKH386" s="44"/>
      <c r="RKI386" s="44"/>
      <c r="RKJ386" s="44"/>
      <c r="RKK386" s="44"/>
      <c r="RKL386" s="44"/>
      <c r="RKM386" s="44"/>
      <c r="RKN386" s="44"/>
      <c r="RKO386" s="44"/>
      <c r="RKP386" s="44"/>
      <c r="RKQ386" s="44"/>
      <c r="RKR386" s="44"/>
      <c r="RKS386" s="44"/>
      <c r="RKT386" s="44"/>
      <c r="RKU386" s="44"/>
      <c r="RKV386" s="44"/>
      <c r="RKW386" s="44"/>
      <c r="RKX386" s="44"/>
      <c r="RKY386" s="44"/>
      <c r="RKZ386" s="44"/>
      <c r="RLA386" s="44"/>
      <c r="RLB386" s="44"/>
      <c r="RLC386" s="44"/>
      <c r="RLD386" s="44"/>
      <c r="RLE386" s="44"/>
      <c r="RLF386" s="44"/>
      <c r="RLG386" s="44"/>
      <c r="RLH386" s="44"/>
      <c r="RLI386" s="44"/>
      <c r="RLJ386" s="44"/>
      <c r="RLK386" s="44"/>
      <c r="RLL386" s="44"/>
      <c r="RLM386" s="44"/>
      <c r="RLN386" s="44"/>
      <c r="RLO386" s="44"/>
      <c r="RLP386" s="44"/>
      <c r="RLQ386" s="44"/>
      <c r="RLR386" s="44"/>
      <c r="RLS386" s="44"/>
      <c r="RLT386" s="44"/>
      <c r="RLU386" s="44"/>
      <c r="RLV386" s="44"/>
      <c r="RLW386" s="44"/>
      <c r="RLX386" s="44"/>
      <c r="RLY386" s="44"/>
      <c r="RLZ386" s="44"/>
      <c r="RMA386" s="44"/>
      <c r="RMB386" s="44"/>
      <c r="RMC386" s="44"/>
      <c r="RMD386" s="44"/>
      <c r="RME386" s="44"/>
      <c r="RMF386" s="44"/>
      <c r="RMG386" s="44"/>
      <c r="RMH386" s="44"/>
      <c r="RMI386" s="44"/>
      <c r="RMJ386" s="44"/>
      <c r="RMK386" s="44"/>
      <c r="RML386" s="44"/>
      <c r="RMM386" s="44"/>
      <c r="RMN386" s="44"/>
      <c r="RMO386" s="44"/>
      <c r="RMP386" s="44"/>
      <c r="RMQ386" s="44"/>
      <c r="RMR386" s="44"/>
      <c r="RMS386" s="44"/>
      <c r="RMT386" s="44"/>
      <c r="RMU386" s="44"/>
      <c r="RMV386" s="44"/>
      <c r="RMW386" s="44"/>
      <c r="RMX386" s="44"/>
      <c r="RMY386" s="44"/>
      <c r="RMZ386" s="44"/>
      <c r="RNA386" s="44"/>
      <c r="RNB386" s="44"/>
      <c r="RNC386" s="44"/>
      <c r="RND386" s="44"/>
      <c r="RNE386" s="44"/>
      <c r="RNF386" s="44"/>
      <c r="RNG386" s="44"/>
      <c r="RNH386" s="44"/>
      <c r="RNI386" s="44"/>
      <c r="RNJ386" s="44"/>
      <c r="RNK386" s="44"/>
      <c r="RNL386" s="44"/>
      <c r="RNM386" s="44"/>
      <c r="RNN386" s="44"/>
      <c r="RNO386" s="44"/>
      <c r="RNP386" s="44"/>
      <c r="RNQ386" s="44"/>
      <c r="RNR386" s="44"/>
      <c r="RNS386" s="44"/>
      <c r="RNT386" s="44"/>
      <c r="RNU386" s="44"/>
      <c r="RNV386" s="44"/>
      <c r="RNW386" s="44"/>
      <c r="RNX386" s="44"/>
      <c r="RNY386" s="44"/>
      <c r="RNZ386" s="44"/>
      <c r="ROA386" s="44"/>
      <c r="ROB386" s="44"/>
      <c r="ROC386" s="44"/>
      <c r="ROD386" s="44"/>
      <c r="ROE386" s="44"/>
      <c r="ROF386" s="44"/>
      <c r="ROG386" s="44"/>
      <c r="ROH386" s="44"/>
      <c r="ROI386" s="44"/>
      <c r="ROJ386" s="44"/>
      <c r="ROK386" s="44"/>
      <c r="ROL386" s="44"/>
      <c r="ROM386" s="44"/>
      <c r="RON386" s="44"/>
      <c r="ROO386" s="44"/>
      <c r="ROP386" s="44"/>
      <c r="ROQ386" s="44"/>
      <c r="ROR386" s="44"/>
      <c r="ROS386" s="44"/>
      <c r="ROT386" s="44"/>
      <c r="ROU386" s="44"/>
      <c r="ROV386" s="44"/>
      <c r="ROW386" s="44"/>
      <c r="ROX386" s="44"/>
      <c r="ROY386" s="44"/>
      <c r="ROZ386" s="44"/>
      <c r="RPA386" s="44"/>
      <c r="RPB386" s="44"/>
      <c r="RPC386" s="44"/>
      <c r="RPD386" s="44"/>
      <c r="RPE386" s="44"/>
      <c r="RPF386" s="44"/>
      <c r="RPG386" s="44"/>
      <c r="RPH386" s="44"/>
      <c r="RPI386" s="44"/>
      <c r="RPJ386" s="44"/>
      <c r="RPK386" s="44"/>
      <c r="RPL386" s="44"/>
      <c r="RPM386" s="44"/>
      <c r="RPN386" s="44"/>
      <c r="RPO386" s="44"/>
      <c r="RPP386" s="44"/>
      <c r="RPQ386" s="44"/>
      <c r="RPR386" s="44"/>
      <c r="RPS386" s="44"/>
      <c r="RPT386" s="44"/>
      <c r="RPU386" s="44"/>
      <c r="RPV386" s="44"/>
      <c r="RPW386" s="44"/>
      <c r="RPX386" s="44"/>
      <c r="RPY386" s="44"/>
      <c r="RPZ386" s="44"/>
      <c r="RQA386" s="44"/>
      <c r="RQB386" s="44"/>
      <c r="RQC386" s="44"/>
      <c r="RQD386" s="44"/>
      <c r="RQE386" s="44"/>
      <c r="RQF386" s="44"/>
      <c r="RQG386" s="44"/>
      <c r="RQH386" s="44"/>
      <c r="RQI386" s="44"/>
      <c r="RQJ386" s="44"/>
      <c r="RQK386" s="44"/>
      <c r="RQL386" s="44"/>
      <c r="RQM386" s="44"/>
      <c r="RQN386" s="44"/>
      <c r="RQO386" s="44"/>
      <c r="RQP386" s="44"/>
      <c r="RQQ386" s="44"/>
      <c r="RQR386" s="44"/>
      <c r="RQS386" s="44"/>
      <c r="RQT386" s="44"/>
      <c r="RQU386" s="44"/>
      <c r="RQV386" s="44"/>
      <c r="RQW386" s="44"/>
      <c r="RQX386" s="44"/>
      <c r="RQY386" s="44"/>
      <c r="RQZ386" s="44"/>
      <c r="RRA386" s="44"/>
      <c r="RRB386" s="44"/>
      <c r="RRC386" s="44"/>
      <c r="RRD386" s="44"/>
      <c r="RRE386" s="44"/>
      <c r="RRF386" s="44"/>
      <c r="RRG386" s="44"/>
      <c r="RRH386" s="44"/>
      <c r="RRI386" s="44"/>
      <c r="RRJ386" s="44"/>
      <c r="RRK386" s="44"/>
      <c r="RRL386" s="44"/>
      <c r="RRM386" s="44"/>
      <c r="RRN386" s="44"/>
      <c r="RRO386" s="44"/>
      <c r="RRP386" s="44"/>
      <c r="RRQ386" s="44"/>
      <c r="RRR386" s="44"/>
      <c r="RRS386" s="44"/>
      <c r="RRT386" s="44"/>
      <c r="RRU386" s="44"/>
      <c r="RRV386" s="44"/>
      <c r="RRW386" s="44"/>
      <c r="RRX386" s="44"/>
      <c r="RRY386" s="44"/>
      <c r="RRZ386" s="44"/>
      <c r="RSA386" s="44"/>
      <c r="RSB386" s="44"/>
      <c r="RSC386" s="44"/>
      <c r="RSD386" s="44"/>
      <c r="RSE386" s="44"/>
      <c r="RSF386" s="44"/>
      <c r="RSG386" s="44"/>
      <c r="RSH386" s="44"/>
      <c r="RSI386" s="44"/>
      <c r="RSJ386" s="44"/>
      <c r="RSK386" s="44"/>
      <c r="RSL386" s="44"/>
      <c r="RSM386" s="44"/>
      <c r="RSN386" s="44"/>
      <c r="RSO386" s="44"/>
      <c r="RSP386" s="44"/>
      <c r="RSQ386" s="44"/>
      <c r="RSR386" s="44"/>
      <c r="RSS386" s="44"/>
      <c r="RST386" s="44"/>
      <c r="RSU386" s="44"/>
      <c r="RSV386" s="44"/>
      <c r="RSW386" s="44"/>
      <c r="RSX386" s="44"/>
      <c r="RSY386" s="44"/>
      <c r="RSZ386" s="44"/>
      <c r="RTA386" s="44"/>
      <c r="RTB386" s="44"/>
      <c r="RTC386" s="44"/>
      <c r="RTD386" s="44"/>
      <c r="RTE386" s="44"/>
      <c r="RTF386" s="44"/>
      <c r="RTG386" s="44"/>
      <c r="RTH386" s="44"/>
      <c r="RTI386" s="44"/>
      <c r="RTJ386" s="44"/>
      <c r="RTK386" s="44"/>
      <c r="RTL386" s="44"/>
      <c r="RTM386" s="44"/>
      <c r="RTN386" s="44"/>
      <c r="RTO386" s="44"/>
      <c r="RTP386" s="44"/>
      <c r="RTQ386" s="44"/>
      <c r="RTR386" s="44"/>
      <c r="RTS386" s="44"/>
      <c r="RTT386" s="44"/>
      <c r="RTU386" s="44"/>
      <c r="RTV386" s="44"/>
      <c r="RTW386" s="44"/>
      <c r="RTX386" s="44"/>
      <c r="RTY386" s="44"/>
      <c r="RTZ386" s="44"/>
      <c r="RUA386" s="44"/>
      <c r="RUB386" s="44"/>
      <c r="RUC386" s="44"/>
      <c r="RUD386" s="44"/>
      <c r="RUE386" s="44"/>
      <c r="RUF386" s="44"/>
      <c r="RUG386" s="44"/>
      <c r="RUH386" s="44"/>
      <c r="RUI386" s="44"/>
      <c r="RUJ386" s="44"/>
      <c r="RUK386" s="44"/>
      <c r="RUL386" s="44"/>
      <c r="RUM386" s="44"/>
      <c r="RUN386" s="44"/>
      <c r="RUO386" s="44"/>
      <c r="RUP386" s="44"/>
      <c r="RUQ386" s="44"/>
      <c r="RUR386" s="44"/>
      <c r="RUS386" s="44"/>
      <c r="RUT386" s="44"/>
      <c r="RUU386" s="44"/>
      <c r="RUV386" s="44"/>
      <c r="RUW386" s="44"/>
      <c r="RUX386" s="44"/>
      <c r="RUY386" s="44"/>
      <c r="RUZ386" s="44"/>
      <c r="RVA386" s="44"/>
      <c r="RVB386" s="44"/>
      <c r="RVC386" s="44"/>
      <c r="RVD386" s="44"/>
      <c r="RVE386" s="44"/>
      <c r="RVF386" s="44"/>
      <c r="RVG386" s="44"/>
      <c r="RVH386" s="44"/>
      <c r="RVI386" s="44"/>
      <c r="RVJ386" s="44"/>
      <c r="RVK386" s="44"/>
      <c r="RVL386" s="44"/>
      <c r="RVM386" s="44"/>
      <c r="RVN386" s="44"/>
      <c r="RVO386" s="44"/>
      <c r="RVP386" s="44"/>
      <c r="RVQ386" s="44"/>
      <c r="RVR386" s="44"/>
      <c r="RVS386" s="44"/>
      <c r="RVT386" s="44"/>
      <c r="RVU386" s="44"/>
      <c r="RVV386" s="44"/>
      <c r="RVW386" s="44"/>
      <c r="RVX386" s="44"/>
      <c r="RVY386" s="44"/>
      <c r="RVZ386" s="44"/>
      <c r="RWA386" s="44"/>
      <c r="RWB386" s="44"/>
      <c r="RWC386" s="44"/>
      <c r="RWD386" s="44"/>
      <c r="RWE386" s="44"/>
      <c r="RWF386" s="44"/>
      <c r="RWG386" s="44"/>
      <c r="RWH386" s="44"/>
      <c r="RWI386" s="44"/>
      <c r="RWJ386" s="44"/>
      <c r="RWK386" s="44"/>
      <c r="RWL386" s="44"/>
      <c r="RWM386" s="44"/>
      <c r="RWN386" s="44"/>
      <c r="RWO386" s="44"/>
      <c r="RWP386" s="44"/>
      <c r="RWQ386" s="44"/>
      <c r="RWR386" s="44"/>
      <c r="RWS386" s="44"/>
      <c r="RWT386" s="44"/>
      <c r="RWU386" s="44"/>
      <c r="RWV386" s="44"/>
      <c r="RWW386" s="44"/>
      <c r="RWX386" s="44"/>
      <c r="RWY386" s="44"/>
      <c r="RWZ386" s="44"/>
      <c r="RXA386" s="44"/>
      <c r="RXB386" s="44"/>
      <c r="RXC386" s="44"/>
      <c r="RXD386" s="44"/>
      <c r="RXE386" s="44"/>
      <c r="RXF386" s="44"/>
      <c r="RXG386" s="44"/>
      <c r="RXH386" s="44"/>
      <c r="RXI386" s="44"/>
      <c r="RXJ386" s="44"/>
      <c r="RXK386" s="44"/>
      <c r="RXL386" s="44"/>
      <c r="RXM386" s="44"/>
      <c r="RXN386" s="44"/>
      <c r="RXO386" s="44"/>
      <c r="RXP386" s="44"/>
      <c r="RXQ386" s="44"/>
      <c r="RXR386" s="44"/>
      <c r="RXS386" s="44"/>
      <c r="RXT386" s="44"/>
      <c r="RXU386" s="44"/>
      <c r="RXV386" s="44"/>
      <c r="RXW386" s="44"/>
      <c r="RXX386" s="44"/>
      <c r="RXY386" s="44"/>
      <c r="RXZ386" s="44"/>
      <c r="RYA386" s="44"/>
      <c r="RYB386" s="44"/>
      <c r="RYC386" s="44"/>
      <c r="RYD386" s="44"/>
      <c r="RYE386" s="44"/>
      <c r="RYF386" s="44"/>
      <c r="RYG386" s="44"/>
      <c r="RYH386" s="44"/>
      <c r="RYI386" s="44"/>
      <c r="RYJ386" s="44"/>
      <c r="RYK386" s="44"/>
      <c r="RYL386" s="44"/>
      <c r="RYM386" s="44"/>
      <c r="RYN386" s="44"/>
      <c r="RYO386" s="44"/>
      <c r="RYP386" s="44"/>
      <c r="RYQ386" s="44"/>
      <c r="RYR386" s="44"/>
      <c r="RYS386" s="44"/>
      <c r="RYT386" s="44"/>
      <c r="RYU386" s="44"/>
      <c r="RYV386" s="44"/>
      <c r="RYW386" s="44"/>
      <c r="RYX386" s="44"/>
      <c r="RYY386" s="44"/>
      <c r="RYZ386" s="44"/>
      <c r="RZA386" s="44"/>
      <c r="RZB386" s="44"/>
      <c r="RZC386" s="44"/>
      <c r="RZD386" s="44"/>
      <c r="RZE386" s="44"/>
      <c r="RZF386" s="44"/>
      <c r="RZG386" s="44"/>
      <c r="RZH386" s="44"/>
      <c r="RZI386" s="44"/>
      <c r="RZJ386" s="44"/>
      <c r="RZK386" s="44"/>
      <c r="RZL386" s="44"/>
      <c r="RZM386" s="44"/>
      <c r="RZN386" s="44"/>
      <c r="RZO386" s="44"/>
      <c r="RZP386" s="44"/>
      <c r="RZQ386" s="44"/>
      <c r="RZR386" s="44"/>
      <c r="RZS386" s="44"/>
      <c r="RZT386" s="44"/>
      <c r="RZU386" s="44"/>
      <c r="RZV386" s="44"/>
      <c r="RZW386" s="44"/>
      <c r="RZX386" s="44"/>
      <c r="RZY386" s="44"/>
      <c r="RZZ386" s="44"/>
      <c r="SAA386" s="44"/>
      <c r="SAB386" s="44"/>
      <c r="SAC386" s="44"/>
      <c r="SAD386" s="44"/>
      <c r="SAE386" s="44"/>
      <c r="SAF386" s="44"/>
      <c r="SAG386" s="44"/>
      <c r="SAH386" s="44"/>
      <c r="SAI386" s="44"/>
      <c r="SAJ386" s="44"/>
      <c r="SAK386" s="44"/>
      <c r="SAL386" s="44"/>
      <c r="SAM386" s="44"/>
      <c r="SAN386" s="44"/>
      <c r="SAO386" s="44"/>
      <c r="SAP386" s="44"/>
      <c r="SAQ386" s="44"/>
      <c r="SAR386" s="44"/>
      <c r="SAS386" s="44"/>
      <c r="SAT386" s="44"/>
      <c r="SAU386" s="44"/>
      <c r="SAV386" s="44"/>
      <c r="SAW386" s="44"/>
      <c r="SAX386" s="44"/>
      <c r="SAY386" s="44"/>
      <c r="SAZ386" s="44"/>
      <c r="SBA386" s="44"/>
      <c r="SBB386" s="44"/>
      <c r="SBC386" s="44"/>
      <c r="SBD386" s="44"/>
      <c r="SBE386" s="44"/>
      <c r="SBF386" s="44"/>
      <c r="SBG386" s="44"/>
      <c r="SBH386" s="44"/>
      <c r="SBI386" s="44"/>
      <c r="SBJ386" s="44"/>
      <c r="SBK386" s="44"/>
      <c r="SBL386" s="44"/>
      <c r="SBM386" s="44"/>
      <c r="SBN386" s="44"/>
      <c r="SBO386" s="44"/>
      <c r="SBP386" s="44"/>
      <c r="SBQ386" s="44"/>
      <c r="SBR386" s="44"/>
      <c r="SBS386" s="44"/>
      <c r="SBT386" s="44"/>
      <c r="SBU386" s="44"/>
      <c r="SBV386" s="44"/>
      <c r="SBW386" s="44"/>
      <c r="SBX386" s="44"/>
      <c r="SBY386" s="44"/>
      <c r="SBZ386" s="44"/>
      <c r="SCA386" s="44"/>
      <c r="SCB386" s="44"/>
      <c r="SCC386" s="44"/>
      <c r="SCD386" s="44"/>
      <c r="SCE386" s="44"/>
      <c r="SCF386" s="44"/>
      <c r="SCG386" s="44"/>
      <c r="SCH386" s="44"/>
      <c r="SCI386" s="44"/>
      <c r="SCJ386" s="44"/>
      <c r="SCK386" s="44"/>
      <c r="SCL386" s="44"/>
      <c r="SCM386" s="44"/>
      <c r="SCN386" s="44"/>
      <c r="SCO386" s="44"/>
      <c r="SCP386" s="44"/>
      <c r="SCQ386" s="44"/>
      <c r="SCR386" s="44"/>
      <c r="SCS386" s="44"/>
      <c r="SCT386" s="44"/>
      <c r="SCU386" s="44"/>
      <c r="SCV386" s="44"/>
      <c r="SCW386" s="44"/>
      <c r="SCX386" s="44"/>
      <c r="SCY386" s="44"/>
      <c r="SCZ386" s="44"/>
      <c r="SDA386" s="44"/>
      <c r="SDB386" s="44"/>
      <c r="SDC386" s="44"/>
      <c r="SDD386" s="44"/>
      <c r="SDE386" s="44"/>
      <c r="SDF386" s="44"/>
      <c r="SDG386" s="44"/>
      <c r="SDH386" s="44"/>
      <c r="SDI386" s="44"/>
      <c r="SDJ386" s="44"/>
      <c r="SDK386" s="44"/>
      <c r="SDL386" s="44"/>
      <c r="SDM386" s="44"/>
      <c r="SDN386" s="44"/>
      <c r="SDO386" s="44"/>
      <c r="SDP386" s="44"/>
      <c r="SDQ386" s="44"/>
      <c r="SDR386" s="44"/>
      <c r="SDS386" s="44"/>
      <c r="SDT386" s="44"/>
      <c r="SDU386" s="44"/>
      <c r="SDV386" s="44"/>
      <c r="SDW386" s="44"/>
      <c r="SDX386" s="44"/>
      <c r="SDY386" s="44"/>
      <c r="SDZ386" s="44"/>
      <c r="SEA386" s="44"/>
      <c r="SEB386" s="44"/>
      <c r="SEC386" s="44"/>
      <c r="SED386" s="44"/>
      <c r="SEE386" s="44"/>
      <c r="SEF386" s="44"/>
      <c r="SEG386" s="44"/>
      <c r="SEH386" s="44"/>
      <c r="SEI386" s="44"/>
      <c r="SEJ386" s="44"/>
      <c r="SEK386" s="44"/>
      <c r="SEL386" s="44"/>
      <c r="SEM386" s="44"/>
      <c r="SEN386" s="44"/>
      <c r="SEO386" s="44"/>
      <c r="SEP386" s="44"/>
      <c r="SEQ386" s="44"/>
      <c r="SER386" s="44"/>
      <c r="SES386" s="44"/>
      <c r="SET386" s="44"/>
      <c r="SEU386" s="44"/>
      <c r="SEV386" s="44"/>
      <c r="SEW386" s="44"/>
      <c r="SEX386" s="44"/>
      <c r="SEY386" s="44"/>
      <c r="SEZ386" s="44"/>
      <c r="SFA386" s="44"/>
      <c r="SFB386" s="44"/>
      <c r="SFC386" s="44"/>
      <c r="SFD386" s="44"/>
      <c r="SFE386" s="44"/>
      <c r="SFF386" s="44"/>
      <c r="SFG386" s="44"/>
      <c r="SFH386" s="44"/>
      <c r="SFI386" s="44"/>
      <c r="SFJ386" s="44"/>
      <c r="SFK386" s="44"/>
      <c r="SFL386" s="44"/>
      <c r="SFM386" s="44"/>
      <c r="SFN386" s="44"/>
      <c r="SFO386" s="44"/>
      <c r="SFP386" s="44"/>
      <c r="SFQ386" s="44"/>
      <c r="SFR386" s="44"/>
      <c r="SFS386" s="44"/>
      <c r="SFT386" s="44"/>
      <c r="SFU386" s="44"/>
      <c r="SFV386" s="44"/>
      <c r="SFW386" s="44"/>
      <c r="SFX386" s="44"/>
      <c r="SFY386" s="44"/>
      <c r="SFZ386" s="44"/>
      <c r="SGA386" s="44"/>
      <c r="SGB386" s="44"/>
      <c r="SGC386" s="44"/>
      <c r="SGD386" s="44"/>
      <c r="SGE386" s="44"/>
      <c r="SGF386" s="44"/>
      <c r="SGG386" s="44"/>
      <c r="SGH386" s="44"/>
      <c r="SGI386" s="44"/>
      <c r="SGJ386" s="44"/>
      <c r="SGK386" s="44"/>
      <c r="SGL386" s="44"/>
      <c r="SGM386" s="44"/>
      <c r="SGN386" s="44"/>
      <c r="SGO386" s="44"/>
      <c r="SGP386" s="44"/>
      <c r="SGQ386" s="44"/>
      <c r="SGR386" s="44"/>
      <c r="SGS386" s="44"/>
      <c r="SGT386" s="44"/>
      <c r="SGU386" s="44"/>
      <c r="SGV386" s="44"/>
      <c r="SGW386" s="44"/>
      <c r="SGX386" s="44"/>
      <c r="SGY386" s="44"/>
      <c r="SGZ386" s="44"/>
      <c r="SHA386" s="44"/>
      <c r="SHB386" s="44"/>
      <c r="SHC386" s="44"/>
      <c r="SHD386" s="44"/>
      <c r="SHE386" s="44"/>
      <c r="SHF386" s="44"/>
      <c r="SHG386" s="44"/>
      <c r="SHH386" s="44"/>
      <c r="SHI386" s="44"/>
      <c r="SHJ386" s="44"/>
      <c r="SHK386" s="44"/>
      <c r="SHL386" s="44"/>
      <c r="SHM386" s="44"/>
      <c r="SHN386" s="44"/>
      <c r="SHO386" s="44"/>
      <c r="SHP386" s="44"/>
      <c r="SHQ386" s="44"/>
      <c r="SHR386" s="44"/>
      <c r="SHS386" s="44"/>
      <c r="SHT386" s="44"/>
      <c r="SHU386" s="44"/>
      <c r="SHV386" s="44"/>
      <c r="SHW386" s="44"/>
      <c r="SHX386" s="44"/>
      <c r="SHY386" s="44"/>
      <c r="SHZ386" s="44"/>
      <c r="SIA386" s="44"/>
      <c r="SIB386" s="44"/>
      <c r="SIC386" s="44"/>
      <c r="SID386" s="44"/>
      <c r="SIE386" s="44"/>
      <c r="SIF386" s="44"/>
      <c r="SIG386" s="44"/>
      <c r="SIH386" s="44"/>
      <c r="SII386" s="44"/>
      <c r="SIJ386" s="44"/>
      <c r="SIK386" s="44"/>
      <c r="SIL386" s="44"/>
      <c r="SIM386" s="44"/>
      <c r="SIN386" s="44"/>
      <c r="SIO386" s="44"/>
      <c r="SIP386" s="44"/>
      <c r="SIQ386" s="44"/>
      <c r="SIR386" s="44"/>
      <c r="SIS386" s="44"/>
      <c r="SIT386" s="44"/>
      <c r="SIU386" s="44"/>
      <c r="SIV386" s="44"/>
      <c r="SIW386" s="44"/>
      <c r="SIX386" s="44"/>
      <c r="SIY386" s="44"/>
      <c r="SIZ386" s="44"/>
      <c r="SJA386" s="44"/>
      <c r="SJB386" s="44"/>
      <c r="SJC386" s="44"/>
      <c r="SJD386" s="44"/>
      <c r="SJE386" s="44"/>
      <c r="SJF386" s="44"/>
      <c r="SJG386" s="44"/>
      <c r="SJH386" s="44"/>
      <c r="SJI386" s="44"/>
      <c r="SJJ386" s="44"/>
      <c r="SJK386" s="44"/>
      <c r="SJL386" s="44"/>
      <c r="SJM386" s="44"/>
      <c r="SJN386" s="44"/>
      <c r="SJO386" s="44"/>
      <c r="SJP386" s="44"/>
      <c r="SJQ386" s="44"/>
      <c r="SJR386" s="44"/>
      <c r="SJS386" s="44"/>
      <c r="SJT386" s="44"/>
      <c r="SJU386" s="44"/>
      <c r="SJV386" s="44"/>
      <c r="SJW386" s="44"/>
      <c r="SJX386" s="44"/>
      <c r="SJY386" s="44"/>
      <c r="SJZ386" s="44"/>
      <c r="SKA386" s="44"/>
      <c r="SKB386" s="44"/>
      <c r="SKC386" s="44"/>
      <c r="SKD386" s="44"/>
      <c r="SKE386" s="44"/>
      <c r="SKF386" s="44"/>
      <c r="SKG386" s="44"/>
      <c r="SKH386" s="44"/>
      <c r="SKI386" s="44"/>
      <c r="SKJ386" s="44"/>
      <c r="SKK386" s="44"/>
      <c r="SKL386" s="44"/>
      <c r="SKM386" s="44"/>
      <c r="SKN386" s="44"/>
      <c r="SKO386" s="44"/>
      <c r="SKP386" s="44"/>
      <c r="SKQ386" s="44"/>
      <c r="SKR386" s="44"/>
      <c r="SKS386" s="44"/>
      <c r="SKT386" s="44"/>
      <c r="SKU386" s="44"/>
      <c r="SKV386" s="44"/>
      <c r="SKW386" s="44"/>
      <c r="SKX386" s="44"/>
      <c r="SKY386" s="44"/>
      <c r="SKZ386" s="44"/>
      <c r="SLA386" s="44"/>
      <c r="SLB386" s="44"/>
      <c r="SLC386" s="44"/>
      <c r="SLD386" s="44"/>
      <c r="SLE386" s="44"/>
      <c r="SLF386" s="44"/>
      <c r="SLG386" s="44"/>
      <c r="SLH386" s="44"/>
      <c r="SLI386" s="44"/>
      <c r="SLJ386" s="44"/>
      <c r="SLK386" s="44"/>
      <c r="SLL386" s="44"/>
      <c r="SLM386" s="44"/>
      <c r="SLN386" s="44"/>
      <c r="SLO386" s="44"/>
      <c r="SLP386" s="44"/>
      <c r="SLQ386" s="44"/>
      <c r="SLR386" s="44"/>
      <c r="SLS386" s="44"/>
      <c r="SLT386" s="44"/>
      <c r="SLU386" s="44"/>
      <c r="SLV386" s="44"/>
      <c r="SLW386" s="44"/>
      <c r="SLX386" s="44"/>
      <c r="SLY386" s="44"/>
      <c r="SLZ386" s="44"/>
      <c r="SMA386" s="44"/>
      <c r="SMB386" s="44"/>
      <c r="SMC386" s="44"/>
      <c r="SMD386" s="44"/>
      <c r="SME386" s="44"/>
      <c r="SMF386" s="44"/>
      <c r="SMG386" s="44"/>
      <c r="SMH386" s="44"/>
      <c r="SMI386" s="44"/>
      <c r="SMJ386" s="44"/>
      <c r="SMK386" s="44"/>
      <c r="SML386" s="44"/>
      <c r="SMM386" s="44"/>
      <c r="SMN386" s="44"/>
      <c r="SMO386" s="44"/>
      <c r="SMP386" s="44"/>
      <c r="SMQ386" s="44"/>
      <c r="SMR386" s="44"/>
      <c r="SMS386" s="44"/>
      <c r="SMT386" s="44"/>
      <c r="SMU386" s="44"/>
      <c r="SMV386" s="44"/>
      <c r="SMW386" s="44"/>
      <c r="SMX386" s="44"/>
      <c r="SMY386" s="44"/>
      <c r="SMZ386" s="44"/>
      <c r="SNA386" s="44"/>
      <c r="SNB386" s="44"/>
      <c r="SNC386" s="44"/>
      <c r="SND386" s="44"/>
      <c r="SNE386" s="44"/>
      <c r="SNF386" s="44"/>
      <c r="SNG386" s="44"/>
      <c r="SNH386" s="44"/>
      <c r="SNI386" s="44"/>
      <c r="SNJ386" s="44"/>
      <c r="SNK386" s="44"/>
      <c r="SNL386" s="44"/>
      <c r="SNM386" s="44"/>
      <c r="SNN386" s="44"/>
      <c r="SNO386" s="44"/>
      <c r="SNP386" s="44"/>
      <c r="SNQ386" s="44"/>
      <c r="SNR386" s="44"/>
      <c r="SNS386" s="44"/>
      <c r="SNT386" s="44"/>
      <c r="SNU386" s="44"/>
      <c r="SNV386" s="44"/>
      <c r="SNW386" s="44"/>
      <c r="SNX386" s="44"/>
      <c r="SNY386" s="44"/>
      <c r="SNZ386" s="44"/>
      <c r="SOA386" s="44"/>
      <c r="SOB386" s="44"/>
      <c r="SOC386" s="44"/>
      <c r="SOD386" s="44"/>
      <c r="SOE386" s="44"/>
      <c r="SOF386" s="44"/>
      <c r="SOG386" s="44"/>
      <c r="SOH386" s="44"/>
      <c r="SOI386" s="44"/>
      <c r="SOJ386" s="44"/>
      <c r="SOK386" s="44"/>
      <c r="SOL386" s="44"/>
      <c r="SOM386" s="44"/>
      <c r="SON386" s="44"/>
      <c r="SOO386" s="44"/>
      <c r="SOP386" s="44"/>
      <c r="SOQ386" s="44"/>
      <c r="SOR386" s="44"/>
      <c r="SOS386" s="44"/>
      <c r="SOT386" s="44"/>
      <c r="SOU386" s="44"/>
      <c r="SOV386" s="44"/>
      <c r="SOW386" s="44"/>
      <c r="SOX386" s="44"/>
      <c r="SOY386" s="44"/>
      <c r="SOZ386" s="44"/>
      <c r="SPA386" s="44"/>
      <c r="SPB386" s="44"/>
      <c r="SPC386" s="44"/>
      <c r="SPD386" s="44"/>
      <c r="SPE386" s="44"/>
      <c r="SPF386" s="44"/>
      <c r="SPG386" s="44"/>
      <c r="SPH386" s="44"/>
      <c r="SPI386" s="44"/>
      <c r="SPJ386" s="44"/>
      <c r="SPK386" s="44"/>
      <c r="SPL386" s="44"/>
      <c r="SPM386" s="44"/>
      <c r="SPN386" s="44"/>
      <c r="SPO386" s="44"/>
      <c r="SPP386" s="44"/>
      <c r="SPQ386" s="44"/>
      <c r="SPR386" s="44"/>
      <c r="SPS386" s="44"/>
      <c r="SPT386" s="44"/>
      <c r="SPU386" s="44"/>
      <c r="SPV386" s="44"/>
      <c r="SPW386" s="44"/>
      <c r="SPX386" s="44"/>
      <c r="SPY386" s="44"/>
      <c r="SPZ386" s="44"/>
      <c r="SQA386" s="44"/>
      <c r="SQB386" s="44"/>
      <c r="SQC386" s="44"/>
      <c r="SQD386" s="44"/>
      <c r="SQE386" s="44"/>
      <c r="SQF386" s="44"/>
      <c r="SQG386" s="44"/>
      <c r="SQH386" s="44"/>
      <c r="SQI386" s="44"/>
      <c r="SQJ386" s="44"/>
      <c r="SQK386" s="44"/>
      <c r="SQL386" s="44"/>
      <c r="SQM386" s="44"/>
      <c r="SQN386" s="44"/>
      <c r="SQO386" s="44"/>
      <c r="SQP386" s="44"/>
      <c r="SQQ386" s="44"/>
      <c r="SQR386" s="44"/>
      <c r="SQS386" s="44"/>
      <c r="SQT386" s="44"/>
      <c r="SQU386" s="44"/>
      <c r="SQV386" s="44"/>
      <c r="SQW386" s="44"/>
      <c r="SQX386" s="44"/>
      <c r="SQY386" s="44"/>
      <c r="SQZ386" s="44"/>
      <c r="SRA386" s="44"/>
      <c r="SRB386" s="44"/>
      <c r="SRC386" s="44"/>
      <c r="SRD386" s="44"/>
      <c r="SRE386" s="44"/>
      <c r="SRF386" s="44"/>
      <c r="SRG386" s="44"/>
      <c r="SRH386" s="44"/>
      <c r="SRI386" s="44"/>
      <c r="SRJ386" s="44"/>
      <c r="SRK386" s="44"/>
      <c r="SRL386" s="44"/>
      <c r="SRM386" s="44"/>
      <c r="SRN386" s="44"/>
      <c r="SRO386" s="44"/>
      <c r="SRP386" s="44"/>
      <c r="SRQ386" s="44"/>
      <c r="SRR386" s="44"/>
      <c r="SRS386" s="44"/>
      <c r="SRT386" s="44"/>
      <c r="SRU386" s="44"/>
      <c r="SRV386" s="44"/>
      <c r="SRW386" s="44"/>
      <c r="SRX386" s="44"/>
      <c r="SRY386" s="44"/>
      <c r="SRZ386" s="44"/>
      <c r="SSA386" s="44"/>
      <c r="SSB386" s="44"/>
      <c r="SSC386" s="44"/>
      <c r="SSD386" s="44"/>
      <c r="SSE386" s="44"/>
      <c r="SSF386" s="44"/>
      <c r="SSG386" s="44"/>
      <c r="SSH386" s="44"/>
      <c r="SSI386" s="44"/>
      <c r="SSJ386" s="44"/>
      <c r="SSK386" s="44"/>
      <c r="SSL386" s="44"/>
      <c r="SSM386" s="44"/>
      <c r="SSN386" s="44"/>
      <c r="SSO386" s="44"/>
      <c r="SSP386" s="44"/>
      <c r="SSQ386" s="44"/>
      <c r="SSR386" s="44"/>
      <c r="SSS386" s="44"/>
      <c r="SST386" s="44"/>
      <c r="SSU386" s="44"/>
      <c r="SSV386" s="44"/>
      <c r="SSW386" s="44"/>
      <c r="SSX386" s="44"/>
      <c r="SSY386" s="44"/>
      <c r="SSZ386" s="44"/>
      <c r="STA386" s="44"/>
      <c r="STB386" s="44"/>
      <c r="STC386" s="44"/>
      <c r="STD386" s="44"/>
      <c r="STE386" s="44"/>
      <c r="STF386" s="44"/>
      <c r="STG386" s="44"/>
      <c r="STH386" s="44"/>
      <c r="STI386" s="44"/>
      <c r="STJ386" s="44"/>
      <c r="STK386" s="44"/>
      <c r="STL386" s="44"/>
      <c r="STM386" s="44"/>
      <c r="STN386" s="44"/>
      <c r="STO386" s="44"/>
      <c r="STP386" s="44"/>
      <c r="STQ386" s="44"/>
      <c r="STR386" s="44"/>
      <c r="STS386" s="44"/>
      <c r="STT386" s="44"/>
      <c r="STU386" s="44"/>
      <c r="STV386" s="44"/>
      <c r="STW386" s="44"/>
      <c r="STX386" s="44"/>
      <c r="STY386" s="44"/>
      <c r="STZ386" s="44"/>
      <c r="SUA386" s="44"/>
      <c r="SUB386" s="44"/>
      <c r="SUC386" s="44"/>
      <c r="SUD386" s="44"/>
      <c r="SUE386" s="44"/>
      <c r="SUF386" s="44"/>
      <c r="SUG386" s="44"/>
      <c r="SUH386" s="44"/>
      <c r="SUI386" s="44"/>
      <c r="SUJ386" s="44"/>
      <c r="SUK386" s="44"/>
      <c r="SUL386" s="44"/>
      <c r="SUM386" s="44"/>
      <c r="SUN386" s="44"/>
      <c r="SUO386" s="44"/>
      <c r="SUP386" s="44"/>
      <c r="SUQ386" s="44"/>
      <c r="SUR386" s="44"/>
      <c r="SUS386" s="44"/>
      <c r="SUT386" s="44"/>
      <c r="SUU386" s="44"/>
      <c r="SUV386" s="44"/>
      <c r="SUW386" s="44"/>
      <c r="SUX386" s="44"/>
      <c r="SUY386" s="44"/>
      <c r="SUZ386" s="44"/>
      <c r="SVA386" s="44"/>
      <c r="SVB386" s="44"/>
      <c r="SVC386" s="44"/>
      <c r="SVD386" s="44"/>
      <c r="SVE386" s="44"/>
      <c r="SVF386" s="44"/>
      <c r="SVG386" s="44"/>
      <c r="SVH386" s="44"/>
      <c r="SVI386" s="44"/>
      <c r="SVJ386" s="44"/>
      <c r="SVK386" s="44"/>
      <c r="SVL386" s="44"/>
      <c r="SVM386" s="44"/>
      <c r="SVN386" s="44"/>
      <c r="SVO386" s="44"/>
      <c r="SVP386" s="44"/>
      <c r="SVQ386" s="44"/>
      <c r="SVR386" s="44"/>
      <c r="SVS386" s="44"/>
      <c r="SVT386" s="44"/>
      <c r="SVU386" s="44"/>
      <c r="SVV386" s="44"/>
      <c r="SVW386" s="44"/>
      <c r="SVX386" s="44"/>
      <c r="SVY386" s="44"/>
      <c r="SVZ386" s="44"/>
      <c r="SWA386" s="44"/>
      <c r="SWB386" s="44"/>
      <c r="SWC386" s="44"/>
      <c r="SWD386" s="44"/>
      <c r="SWE386" s="44"/>
      <c r="SWF386" s="44"/>
      <c r="SWG386" s="44"/>
      <c r="SWH386" s="44"/>
      <c r="SWI386" s="44"/>
      <c r="SWJ386" s="44"/>
      <c r="SWK386" s="44"/>
      <c r="SWL386" s="44"/>
      <c r="SWM386" s="44"/>
      <c r="SWN386" s="44"/>
      <c r="SWO386" s="44"/>
      <c r="SWP386" s="44"/>
      <c r="SWQ386" s="44"/>
      <c r="SWR386" s="44"/>
      <c r="SWS386" s="44"/>
      <c r="SWT386" s="44"/>
      <c r="SWU386" s="44"/>
      <c r="SWV386" s="44"/>
      <c r="SWW386" s="44"/>
      <c r="SWX386" s="44"/>
      <c r="SWY386" s="44"/>
      <c r="SWZ386" s="44"/>
      <c r="SXA386" s="44"/>
      <c r="SXB386" s="44"/>
      <c r="SXC386" s="44"/>
      <c r="SXD386" s="44"/>
      <c r="SXE386" s="44"/>
      <c r="SXF386" s="44"/>
      <c r="SXG386" s="44"/>
      <c r="SXH386" s="44"/>
      <c r="SXI386" s="44"/>
      <c r="SXJ386" s="44"/>
      <c r="SXK386" s="44"/>
      <c r="SXL386" s="44"/>
      <c r="SXM386" s="44"/>
      <c r="SXN386" s="44"/>
      <c r="SXO386" s="44"/>
      <c r="SXP386" s="44"/>
      <c r="SXQ386" s="44"/>
      <c r="SXR386" s="44"/>
      <c r="SXS386" s="44"/>
      <c r="SXT386" s="44"/>
      <c r="SXU386" s="44"/>
      <c r="SXV386" s="44"/>
      <c r="SXW386" s="44"/>
      <c r="SXX386" s="44"/>
      <c r="SXY386" s="44"/>
      <c r="SXZ386" s="44"/>
      <c r="SYA386" s="44"/>
      <c r="SYB386" s="44"/>
      <c r="SYC386" s="44"/>
      <c r="SYD386" s="44"/>
      <c r="SYE386" s="44"/>
      <c r="SYF386" s="44"/>
      <c r="SYG386" s="44"/>
      <c r="SYH386" s="44"/>
      <c r="SYI386" s="44"/>
      <c r="SYJ386" s="44"/>
      <c r="SYK386" s="44"/>
      <c r="SYL386" s="44"/>
      <c r="SYM386" s="44"/>
      <c r="SYN386" s="44"/>
      <c r="SYO386" s="44"/>
      <c r="SYP386" s="44"/>
      <c r="SYQ386" s="44"/>
      <c r="SYR386" s="44"/>
      <c r="SYS386" s="44"/>
      <c r="SYT386" s="44"/>
      <c r="SYU386" s="44"/>
      <c r="SYV386" s="44"/>
      <c r="SYW386" s="44"/>
      <c r="SYX386" s="44"/>
      <c r="SYY386" s="44"/>
      <c r="SYZ386" s="44"/>
      <c r="SZA386" s="44"/>
      <c r="SZB386" s="44"/>
      <c r="SZC386" s="44"/>
      <c r="SZD386" s="44"/>
      <c r="SZE386" s="44"/>
      <c r="SZF386" s="44"/>
      <c r="SZG386" s="44"/>
      <c r="SZH386" s="44"/>
      <c r="SZI386" s="44"/>
      <c r="SZJ386" s="44"/>
      <c r="SZK386" s="44"/>
      <c r="SZL386" s="44"/>
      <c r="SZM386" s="44"/>
      <c r="SZN386" s="44"/>
      <c r="SZO386" s="44"/>
      <c r="SZP386" s="44"/>
      <c r="SZQ386" s="44"/>
      <c r="SZR386" s="44"/>
      <c r="SZS386" s="44"/>
      <c r="SZT386" s="44"/>
      <c r="SZU386" s="44"/>
      <c r="SZV386" s="44"/>
      <c r="SZW386" s="44"/>
      <c r="SZX386" s="44"/>
      <c r="SZY386" s="44"/>
      <c r="SZZ386" s="44"/>
      <c r="TAA386" s="44"/>
      <c r="TAB386" s="44"/>
      <c r="TAC386" s="44"/>
      <c r="TAD386" s="44"/>
      <c r="TAE386" s="44"/>
      <c r="TAF386" s="44"/>
      <c r="TAG386" s="44"/>
      <c r="TAH386" s="44"/>
      <c r="TAI386" s="44"/>
      <c r="TAJ386" s="44"/>
      <c r="TAK386" s="44"/>
      <c r="TAL386" s="44"/>
      <c r="TAM386" s="44"/>
      <c r="TAN386" s="44"/>
      <c r="TAO386" s="44"/>
      <c r="TAP386" s="44"/>
      <c r="TAQ386" s="44"/>
      <c r="TAR386" s="44"/>
      <c r="TAS386" s="44"/>
      <c r="TAT386" s="44"/>
      <c r="TAU386" s="44"/>
      <c r="TAV386" s="44"/>
      <c r="TAW386" s="44"/>
      <c r="TAX386" s="44"/>
      <c r="TAY386" s="44"/>
      <c r="TAZ386" s="44"/>
      <c r="TBA386" s="44"/>
      <c r="TBB386" s="44"/>
      <c r="TBC386" s="44"/>
      <c r="TBD386" s="44"/>
      <c r="TBE386" s="44"/>
      <c r="TBF386" s="44"/>
      <c r="TBG386" s="44"/>
      <c r="TBH386" s="44"/>
      <c r="TBI386" s="44"/>
      <c r="TBJ386" s="44"/>
      <c r="TBK386" s="44"/>
      <c r="TBL386" s="44"/>
      <c r="TBM386" s="44"/>
      <c r="TBN386" s="44"/>
      <c r="TBO386" s="44"/>
      <c r="TBP386" s="44"/>
      <c r="TBQ386" s="44"/>
      <c r="TBR386" s="44"/>
      <c r="TBS386" s="44"/>
      <c r="TBT386" s="44"/>
      <c r="TBU386" s="44"/>
      <c r="TBV386" s="44"/>
      <c r="TBW386" s="44"/>
      <c r="TBX386" s="44"/>
      <c r="TBY386" s="44"/>
      <c r="TBZ386" s="44"/>
      <c r="TCA386" s="44"/>
      <c r="TCB386" s="44"/>
      <c r="TCC386" s="44"/>
      <c r="TCD386" s="44"/>
      <c r="TCE386" s="44"/>
      <c r="TCF386" s="44"/>
      <c r="TCG386" s="44"/>
      <c r="TCH386" s="44"/>
      <c r="TCI386" s="44"/>
      <c r="TCJ386" s="44"/>
      <c r="TCK386" s="44"/>
      <c r="TCL386" s="44"/>
      <c r="TCM386" s="44"/>
      <c r="TCN386" s="44"/>
      <c r="TCO386" s="44"/>
      <c r="TCP386" s="44"/>
      <c r="TCQ386" s="44"/>
      <c r="TCR386" s="44"/>
      <c r="TCS386" s="44"/>
      <c r="TCT386" s="44"/>
      <c r="TCU386" s="44"/>
      <c r="TCV386" s="44"/>
      <c r="TCW386" s="44"/>
      <c r="TCX386" s="44"/>
      <c r="TCY386" s="44"/>
      <c r="TCZ386" s="44"/>
      <c r="TDA386" s="44"/>
      <c r="TDB386" s="44"/>
      <c r="TDC386" s="44"/>
      <c r="TDD386" s="44"/>
      <c r="TDE386" s="44"/>
      <c r="TDF386" s="44"/>
      <c r="TDG386" s="44"/>
      <c r="TDH386" s="44"/>
      <c r="TDI386" s="44"/>
      <c r="TDJ386" s="44"/>
      <c r="TDK386" s="44"/>
      <c r="TDL386" s="44"/>
      <c r="TDM386" s="44"/>
      <c r="TDN386" s="44"/>
      <c r="TDO386" s="44"/>
      <c r="TDP386" s="44"/>
      <c r="TDQ386" s="44"/>
      <c r="TDR386" s="44"/>
      <c r="TDS386" s="44"/>
      <c r="TDT386" s="44"/>
      <c r="TDU386" s="44"/>
      <c r="TDV386" s="44"/>
      <c r="TDW386" s="44"/>
      <c r="TDX386" s="44"/>
      <c r="TDY386" s="44"/>
      <c r="TDZ386" s="44"/>
      <c r="TEA386" s="44"/>
      <c r="TEB386" s="44"/>
      <c r="TEC386" s="44"/>
      <c r="TED386" s="44"/>
      <c r="TEE386" s="44"/>
      <c r="TEF386" s="44"/>
      <c r="TEG386" s="44"/>
      <c r="TEH386" s="44"/>
      <c r="TEI386" s="44"/>
      <c r="TEJ386" s="44"/>
      <c r="TEK386" s="44"/>
      <c r="TEL386" s="44"/>
      <c r="TEM386" s="44"/>
      <c r="TEN386" s="44"/>
      <c r="TEO386" s="44"/>
      <c r="TEP386" s="44"/>
      <c r="TEQ386" s="44"/>
      <c r="TER386" s="44"/>
      <c r="TES386" s="44"/>
      <c r="TET386" s="44"/>
      <c r="TEU386" s="44"/>
      <c r="TEV386" s="44"/>
      <c r="TEW386" s="44"/>
      <c r="TEX386" s="44"/>
      <c r="TEY386" s="44"/>
      <c r="TEZ386" s="44"/>
      <c r="TFA386" s="44"/>
      <c r="TFB386" s="44"/>
      <c r="TFC386" s="44"/>
      <c r="TFD386" s="44"/>
      <c r="TFE386" s="44"/>
      <c r="TFF386" s="44"/>
      <c r="TFG386" s="44"/>
      <c r="TFH386" s="44"/>
      <c r="TFI386" s="44"/>
      <c r="TFJ386" s="44"/>
      <c r="TFK386" s="44"/>
      <c r="TFL386" s="44"/>
      <c r="TFM386" s="44"/>
      <c r="TFN386" s="44"/>
      <c r="TFO386" s="44"/>
      <c r="TFP386" s="44"/>
      <c r="TFQ386" s="44"/>
      <c r="TFR386" s="44"/>
      <c r="TFS386" s="44"/>
      <c r="TFT386" s="44"/>
      <c r="TFU386" s="44"/>
      <c r="TFV386" s="44"/>
      <c r="TFW386" s="44"/>
      <c r="TFX386" s="44"/>
      <c r="TFY386" s="44"/>
      <c r="TFZ386" s="44"/>
      <c r="TGA386" s="44"/>
      <c r="TGB386" s="44"/>
      <c r="TGC386" s="44"/>
      <c r="TGD386" s="44"/>
      <c r="TGE386" s="44"/>
      <c r="TGF386" s="44"/>
      <c r="TGG386" s="44"/>
      <c r="TGH386" s="44"/>
      <c r="TGI386" s="44"/>
      <c r="TGJ386" s="44"/>
      <c r="TGK386" s="44"/>
      <c r="TGL386" s="44"/>
      <c r="TGM386" s="44"/>
      <c r="TGN386" s="44"/>
      <c r="TGO386" s="44"/>
      <c r="TGP386" s="44"/>
      <c r="TGQ386" s="44"/>
      <c r="TGR386" s="44"/>
      <c r="TGS386" s="44"/>
      <c r="TGT386" s="44"/>
      <c r="TGU386" s="44"/>
      <c r="TGV386" s="44"/>
      <c r="TGW386" s="44"/>
      <c r="TGX386" s="44"/>
      <c r="TGY386" s="44"/>
      <c r="TGZ386" s="44"/>
      <c r="THA386" s="44"/>
      <c r="THB386" s="44"/>
      <c r="THC386" s="44"/>
      <c r="THD386" s="44"/>
      <c r="THE386" s="44"/>
      <c r="THF386" s="44"/>
      <c r="THG386" s="44"/>
      <c r="THH386" s="44"/>
      <c r="THI386" s="44"/>
      <c r="THJ386" s="44"/>
      <c r="THK386" s="44"/>
      <c r="THL386" s="44"/>
      <c r="THM386" s="44"/>
      <c r="THN386" s="44"/>
      <c r="THO386" s="44"/>
      <c r="THP386" s="44"/>
      <c r="THQ386" s="44"/>
      <c r="THR386" s="44"/>
      <c r="THS386" s="44"/>
      <c r="THT386" s="44"/>
      <c r="THU386" s="44"/>
      <c r="THV386" s="44"/>
      <c r="THW386" s="44"/>
      <c r="THX386" s="44"/>
      <c r="THY386" s="44"/>
      <c r="THZ386" s="44"/>
      <c r="TIA386" s="44"/>
      <c r="TIB386" s="44"/>
      <c r="TIC386" s="44"/>
      <c r="TID386" s="44"/>
      <c r="TIE386" s="44"/>
      <c r="TIF386" s="44"/>
      <c r="TIG386" s="44"/>
      <c r="TIH386" s="44"/>
      <c r="TII386" s="44"/>
      <c r="TIJ386" s="44"/>
      <c r="TIK386" s="44"/>
      <c r="TIL386" s="44"/>
      <c r="TIM386" s="44"/>
      <c r="TIN386" s="44"/>
      <c r="TIO386" s="44"/>
      <c r="TIP386" s="44"/>
      <c r="TIQ386" s="44"/>
      <c r="TIR386" s="44"/>
      <c r="TIS386" s="44"/>
      <c r="TIT386" s="44"/>
      <c r="TIU386" s="44"/>
      <c r="TIV386" s="44"/>
      <c r="TIW386" s="44"/>
      <c r="TIX386" s="44"/>
      <c r="TIY386" s="44"/>
      <c r="TIZ386" s="44"/>
      <c r="TJA386" s="44"/>
      <c r="TJB386" s="44"/>
      <c r="TJC386" s="44"/>
      <c r="TJD386" s="44"/>
      <c r="TJE386" s="44"/>
      <c r="TJF386" s="44"/>
      <c r="TJG386" s="44"/>
      <c r="TJH386" s="44"/>
      <c r="TJI386" s="44"/>
      <c r="TJJ386" s="44"/>
      <c r="TJK386" s="44"/>
      <c r="TJL386" s="44"/>
      <c r="TJM386" s="44"/>
      <c r="TJN386" s="44"/>
      <c r="TJO386" s="44"/>
      <c r="TJP386" s="44"/>
      <c r="TJQ386" s="44"/>
      <c r="TJR386" s="44"/>
      <c r="TJS386" s="44"/>
      <c r="TJT386" s="44"/>
      <c r="TJU386" s="44"/>
      <c r="TJV386" s="44"/>
      <c r="TJW386" s="44"/>
      <c r="TJX386" s="44"/>
      <c r="TJY386" s="44"/>
      <c r="TJZ386" s="44"/>
      <c r="TKA386" s="44"/>
      <c r="TKB386" s="44"/>
      <c r="TKC386" s="44"/>
      <c r="TKD386" s="44"/>
      <c r="TKE386" s="44"/>
      <c r="TKF386" s="44"/>
      <c r="TKG386" s="44"/>
      <c r="TKH386" s="44"/>
      <c r="TKI386" s="44"/>
      <c r="TKJ386" s="44"/>
      <c r="TKK386" s="44"/>
      <c r="TKL386" s="44"/>
      <c r="TKM386" s="44"/>
      <c r="TKN386" s="44"/>
      <c r="TKO386" s="44"/>
      <c r="TKP386" s="44"/>
      <c r="TKQ386" s="44"/>
      <c r="TKR386" s="44"/>
      <c r="TKS386" s="44"/>
      <c r="TKT386" s="44"/>
      <c r="TKU386" s="44"/>
      <c r="TKV386" s="44"/>
      <c r="TKW386" s="44"/>
      <c r="TKX386" s="44"/>
      <c r="TKY386" s="44"/>
      <c r="TKZ386" s="44"/>
      <c r="TLA386" s="44"/>
      <c r="TLB386" s="44"/>
      <c r="TLC386" s="44"/>
      <c r="TLD386" s="44"/>
      <c r="TLE386" s="44"/>
      <c r="TLF386" s="44"/>
      <c r="TLG386" s="44"/>
      <c r="TLH386" s="44"/>
      <c r="TLI386" s="44"/>
      <c r="TLJ386" s="44"/>
      <c r="TLK386" s="44"/>
      <c r="TLL386" s="44"/>
      <c r="TLM386" s="44"/>
      <c r="TLN386" s="44"/>
      <c r="TLO386" s="44"/>
      <c r="TLP386" s="44"/>
      <c r="TLQ386" s="44"/>
      <c r="TLR386" s="44"/>
      <c r="TLS386" s="44"/>
      <c r="TLT386" s="44"/>
      <c r="TLU386" s="44"/>
      <c r="TLV386" s="44"/>
      <c r="TLW386" s="44"/>
      <c r="TLX386" s="44"/>
      <c r="TLY386" s="44"/>
      <c r="TLZ386" s="44"/>
      <c r="TMA386" s="44"/>
      <c r="TMB386" s="44"/>
      <c r="TMC386" s="44"/>
      <c r="TMD386" s="44"/>
      <c r="TME386" s="44"/>
      <c r="TMF386" s="44"/>
      <c r="TMG386" s="44"/>
      <c r="TMH386" s="44"/>
      <c r="TMI386" s="44"/>
      <c r="TMJ386" s="44"/>
      <c r="TMK386" s="44"/>
      <c r="TML386" s="44"/>
      <c r="TMM386" s="44"/>
      <c r="TMN386" s="44"/>
      <c r="TMO386" s="44"/>
      <c r="TMP386" s="44"/>
      <c r="TMQ386" s="44"/>
      <c r="TMR386" s="44"/>
      <c r="TMS386" s="44"/>
      <c r="TMT386" s="44"/>
      <c r="TMU386" s="44"/>
      <c r="TMV386" s="44"/>
      <c r="TMW386" s="44"/>
      <c r="TMX386" s="44"/>
      <c r="TMY386" s="44"/>
      <c r="TMZ386" s="44"/>
      <c r="TNA386" s="44"/>
      <c r="TNB386" s="44"/>
      <c r="TNC386" s="44"/>
      <c r="TND386" s="44"/>
      <c r="TNE386" s="44"/>
      <c r="TNF386" s="44"/>
      <c r="TNG386" s="44"/>
      <c r="TNH386" s="44"/>
      <c r="TNI386" s="44"/>
      <c r="TNJ386" s="44"/>
      <c r="TNK386" s="44"/>
      <c r="TNL386" s="44"/>
      <c r="TNM386" s="44"/>
      <c r="TNN386" s="44"/>
      <c r="TNO386" s="44"/>
      <c r="TNP386" s="44"/>
      <c r="TNQ386" s="44"/>
      <c r="TNR386" s="44"/>
      <c r="TNS386" s="44"/>
      <c r="TNT386" s="44"/>
      <c r="TNU386" s="44"/>
      <c r="TNV386" s="44"/>
      <c r="TNW386" s="44"/>
      <c r="TNX386" s="44"/>
      <c r="TNY386" s="44"/>
      <c r="TNZ386" s="44"/>
      <c r="TOA386" s="44"/>
      <c r="TOB386" s="44"/>
      <c r="TOC386" s="44"/>
      <c r="TOD386" s="44"/>
      <c r="TOE386" s="44"/>
      <c r="TOF386" s="44"/>
      <c r="TOG386" s="44"/>
      <c r="TOH386" s="44"/>
      <c r="TOI386" s="44"/>
      <c r="TOJ386" s="44"/>
      <c r="TOK386" s="44"/>
      <c r="TOL386" s="44"/>
      <c r="TOM386" s="44"/>
      <c r="TON386" s="44"/>
      <c r="TOO386" s="44"/>
      <c r="TOP386" s="44"/>
      <c r="TOQ386" s="44"/>
      <c r="TOR386" s="44"/>
      <c r="TOS386" s="44"/>
      <c r="TOT386" s="44"/>
      <c r="TOU386" s="44"/>
      <c r="TOV386" s="44"/>
      <c r="TOW386" s="44"/>
      <c r="TOX386" s="44"/>
      <c r="TOY386" s="44"/>
      <c r="TOZ386" s="44"/>
      <c r="TPA386" s="44"/>
      <c r="TPB386" s="44"/>
      <c r="TPC386" s="44"/>
      <c r="TPD386" s="44"/>
      <c r="TPE386" s="44"/>
      <c r="TPF386" s="44"/>
      <c r="TPG386" s="44"/>
      <c r="TPH386" s="44"/>
      <c r="TPI386" s="44"/>
      <c r="TPJ386" s="44"/>
      <c r="TPK386" s="44"/>
      <c r="TPL386" s="44"/>
      <c r="TPM386" s="44"/>
      <c r="TPN386" s="44"/>
      <c r="TPO386" s="44"/>
      <c r="TPP386" s="44"/>
      <c r="TPQ386" s="44"/>
      <c r="TPR386" s="44"/>
      <c r="TPS386" s="44"/>
      <c r="TPT386" s="44"/>
      <c r="TPU386" s="44"/>
      <c r="TPV386" s="44"/>
      <c r="TPW386" s="44"/>
      <c r="TPX386" s="44"/>
      <c r="TPY386" s="44"/>
      <c r="TPZ386" s="44"/>
      <c r="TQA386" s="44"/>
      <c r="TQB386" s="44"/>
      <c r="TQC386" s="44"/>
      <c r="TQD386" s="44"/>
      <c r="TQE386" s="44"/>
      <c r="TQF386" s="44"/>
      <c r="TQG386" s="44"/>
      <c r="TQH386" s="44"/>
      <c r="TQI386" s="44"/>
      <c r="TQJ386" s="44"/>
      <c r="TQK386" s="44"/>
      <c r="TQL386" s="44"/>
      <c r="TQM386" s="44"/>
      <c r="TQN386" s="44"/>
      <c r="TQO386" s="44"/>
      <c r="TQP386" s="44"/>
      <c r="TQQ386" s="44"/>
      <c r="TQR386" s="44"/>
      <c r="TQS386" s="44"/>
      <c r="TQT386" s="44"/>
      <c r="TQU386" s="44"/>
      <c r="TQV386" s="44"/>
      <c r="TQW386" s="44"/>
      <c r="TQX386" s="44"/>
      <c r="TQY386" s="44"/>
      <c r="TQZ386" s="44"/>
      <c r="TRA386" s="44"/>
      <c r="TRB386" s="44"/>
      <c r="TRC386" s="44"/>
      <c r="TRD386" s="44"/>
      <c r="TRE386" s="44"/>
      <c r="TRF386" s="44"/>
      <c r="TRG386" s="44"/>
      <c r="TRH386" s="44"/>
      <c r="TRI386" s="44"/>
      <c r="TRJ386" s="44"/>
      <c r="TRK386" s="44"/>
      <c r="TRL386" s="44"/>
      <c r="TRM386" s="44"/>
      <c r="TRN386" s="44"/>
      <c r="TRO386" s="44"/>
      <c r="TRP386" s="44"/>
      <c r="TRQ386" s="44"/>
      <c r="TRR386" s="44"/>
      <c r="TRS386" s="44"/>
      <c r="TRT386" s="44"/>
      <c r="TRU386" s="44"/>
      <c r="TRV386" s="44"/>
      <c r="TRW386" s="44"/>
      <c r="TRX386" s="44"/>
      <c r="TRY386" s="44"/>
      <c r="TRZ386" s="44"/>
      <c r="TSA386" s="44"/>
      <c r="TSB386" s="44"/>
      <c r="TSC386" s="44"/>
      <c r="TSD386" s="44"/>
      <c r="TSE386" s="44"/>
      <c r="TSF386" s="44"/>
      <c r="TSG386" s="44"/>
      <c r="TSH386" s="44"/>
      <c r="TSI386" s="44"/>
      <c r="TSJ386" s="44"/>
      <c r="TSK386" s="44"/>
      <c r="TSL386" s="44"/>
      <c r="TSM386" s="44"/>
      <c r="TSN386" s="44"/>
      <c r="TSO386" s="44"/>
      <c r="TSP386" s="44"/>
      <c r="TSQ386" s="44"/>
      <c r="TSR386" s="44"/>
      <c r="TSS386" s="44"/>
      <c r="TST386" s="44"/>
      <c r="TSU386" s="44"/>
      <c r="TSV386" s="44"/>
      <c r="TSW386" s="44"/>
      <c r="TSX386" s="44"/>
      <c r="TSY386" s="44"/>
      <c r="TSZ386" s="44"/>
      <c r="TTA386" s="44"/>
      <c r="TTB386" s="44"/>
      <c r="TTC386" s="44"/>
      <c r="TTD386" s="44"/>
      <c r="TTE386" s="44"/>
      <c r="TTF386" s="44"/>
      <c r="TTG386" s="44"/>
      <c r="TTH386" s="44"/>
      <c r="TTI386" s="44"/>
      <c r="TTJ386" s="44"/>
      <c r="TTK386" s="44"/>
      <c r="TTL386" s="44"/>
      <c r="TTM386" s="44"/>
      <c r="TTN386" s="44"/>
      <c r="TTO386" s="44"/>
      <c r="TTP386" s="44"/>
      <c r="TTQ386" s="44"/>
      <c r="TTR386" s="44"/>
      <c r="TTS386" s="44"/>
      <c r="TTT386" s="44"/>
      <c r="TTU386" s="44"/>
      <c r="TTV386" s="44"/>
      <c r="TTW386" s="44"/>
      <c r="TTX386" s="44"/>
      <c r="TTY386" s="44"/>
      <c r="TTZ386" s="44"/>
      <c r="TUA386" s="44"/>
      <c r="TUB386" s="44"/>
      <c r="TUC386" s="44"/>
      <c r="TUD386" s="44"/>
      <c r="TUE386" s="44"/>
      <c r="TUF386" s="44"/>
      <c r="TUG386" s="44"/>
      <c r="TUH386" s="44"/>
      <c r="TUI386" s="44"/>
      <c r="TUJ386" s="44"/>
      <c r="TUK386" s="44"/>
      <c r="TUL386" s="44"/>
      <c r="TUM386" s="44"/>
      <c r="TUN386" s="44"/>
      <c r="TUO386" s="44"/>
      <c r="TUP386" s="44"/>
      <c r="TUQ386" s="44"/>
      <c r="TUR386" s="44"/>
      <c r="TUS386" s="44"/>
      <c r="TUT386" s="44"/>
      <c r="TUU386" s="44"/>
      <c r="TUV386" s="44"/>
      <c r="TUW386" s="44"/>
      <c r="TUX386" s="44"/>
      <c r="TUY386" s="44"/>
      <c r="TUZ386" s="44"/>
      <c r="TVA386" s="44"/>
      <c r="TVB386" s="44"/>
      <c r="TVC386" s="44"/>
      <c r="TVD386" s="44"/>
      <c r="TVE386" s="44"/>
      <c r="TVF386" s="44"/>
      <c r="TVG386" s="44"/>
      <c r="TVH386" s="44"/>
      <c r="TVI386" s="44"/>
      <c r="TVJ386" s="44"/>
      <c r="TVK386" s="44"/>
      <c r="TVL386" s="44"/>
      <c r="TVM386" s="44"/>
      <c r="TVN386" s="44"/>
      <c r="TVO386" s="44"/>
      <c r="TVP386" s="44"/>
      <c r="TVQ386" s="44"/>
      <c r="TVR386" s="44"/>
      <c r="TVS386" s="44"/>
      <c r="TVT386" s="44"/>
      <c r="TVU386" s="44"/>
      <c r="TVV386" s="44"/>
      <c r="TVW386" s="44"/>
      <c r="TVX386" s="44"/>
      <c r="TVY386" s="44"/>
      <c r="TVZ386" s="44"/>
      <c r="TWA386" s="44"/>
      <c r="TWB386" s="44"/>
      <c r="TWC386" s="44"/>
      <c r="TWD386" s="44"/>
      <c r="TWE386" s="44"/>
      <c r="TWF386" s="44"/>
      <c r="TWG386" s="44"/>
      <c r="TWH386" s="44"/>
      <c r="TWI386" s="44"/>
      <c r="TWJ386" s="44"/>
      <c r="TWK386" s="44"/>
      <c r="TWL386" s="44"/>
      <c r="TWM386" s="44"/>
      <c r="TWN386" s="44"/>
      <c r="TWO386" s="44"/>
      <c r="TWP386" s="44"/>
      <c r="TWQ386" s="44"/>
      <c r="TWR386" s="44"/>
      <c r="TWS386" s="44"/>
      <c r="TWT386" s="44"/>
      <c r="TWU386" s="44"/>
      <c r="TWV386" s="44"/>
      <c r="TWW386" s="44"/>
      <c r="TWX386" s="44"/>
      <c r="TWY386" s="44"/>
      <c r="TWZ386" s="44"/>
      <c r="TXA386" s="44"/>
      <c r="TXB386" s="44"/>
      <c r="TXC386" s="44"/>
      <c r="TXD386" s="44"/>
      <c r="TXE386" s="44"/>
      <c r="TXF386" s="44"/>
      <c r="TXG386" s="44"/>
      <c r="TXH386" s="44"/>
      <c r="TXI386" s="44"/>
      <c r="TXJ386" s="44"/>
      <c r="TXK386" s="44"/>
      <c r="TXL386" s="44"/>
      <c r="TXM386" s="44"/>
      <c r="TXN386" s="44"/>
      <c r="TXO386" s="44"/>
      <c r="TXP386" s="44"/>
      <c r="TXQ386" s="44"/>
      <c r="TXR386" s="44"/>
      <c r="TXS386" s="44"/>
      <c r="TXT386" s="44"/>
      <c r="TXU386" s="44"/>
      <c r="TXV386" s="44"/>
      <c r="TXW386" s="44"/>
      <c r="TXX386" s="44"/>
      <c r="TXY386" s="44"/>
      <c r="TXZ386" s="44"/>
      <c r="TYA386" s="44"/>
      <c r="TYB386" s="44"/>
      <c r="TYC386" s="44"/>
      <c r="TYD386" s="44"/>
      <c r="TYE386" s="44"/>
      <c r="TYF386" s="44"/>
      <c r="TYG386" s="44"/>
      <c r="TYH386" s="44"/>
      <c r="TYI386" s="44"/>
      <c r="TYJ386" s="44"/>
      <c r="TYK386" s="44"/>
      <c r="TYL386" s="44"/>
      <c r="TYM386" s="44"/>
      <c r="TYN386" s="44"/>
      <c r="TYO386" s="44"/>
      <c r="TYP386" s="44"/>
      <c r="TYQ386" s="44"/>
      <c r="TYR386" s="44"/>
      <c r="TYS386" s="44"/>
      <c r="TYT386" s="44"/>
      <c r="TYU386" s="44"/>
      <c r="TYV386" s="44"/>
      <c r="TYW386" s="44"/>
      <c r="TYX386" s="44"/>
      <c r="TYY386" s="44"/>
      <c r="TYZ386" s="44"/>
      <c r="TZA386" s="44"/>
      <c r="TZB386" s="44"/>
      <c r="TZC386" s="44"/>
      <c r="TZD386" s="44"/>
      <c r="TZE386" s="44"/>
      <c r="TZF386" s="44"/>
      <c r="TZG386" s="44"/>
      <c r="TZH386" s="44"/>
      <c r="TZI386" s="44"/>
      <c r="TZJ386" s="44"/>
      <c r="TZK386" s="44"/>
      <c r="TZL386" s="44"/>
      <c r="TZM386" s="44"/>
      <c r="TZN386" s="44"/>
      <c r="TZO386" s="44"/>
      <c r="TZP386" s="44"/>
      <c r="TZQ386" s="44"/>
      <c r="TZR386" s="44"/>
      <c r="TZS386" s="44"/>
      <c r="TZT386" s="44"/>
      <c r="TZU386" s="44"/>
      <c r="TZV386" s="44"/>
      <c r="TZW386" s="44"/>
      <c r="TZX386" s="44"/>
      <c r="TZY386" s="44"/>
      <c r="TZZ386" s="44"/>
      <c r="UAA386" s="44"/>
      <c r="UAB386" s="44"/>
      <c r="UAC386" s="44"/>
      <c r="UAD386" s="44"/>
      <c r="UAE386" s="44"/>
      <c r="UAF386" s="44"/>
      <c r="UAG386" s="44"/>
      <c r="UAH386" s="44"/>
      <c r="UAI386" s="44"/>
      <c r="UAJ386" s="44"/>
      <c r="UAK386" s="44"/>
      <c r="UAL386" s="44"/>
      <c r="UAM386" s="44"/>
      <c r="UAN386" s="44"/>
      <c r="UAO386" s="44"/>
      <c r="UAP386" s="44"/>
      <c r="UAQ386" s="44"/>
      <c r="UAR386" s="44"/>
      <c r="UAS386" s="44"/>
      <c r="UAT386" s="44"/>
      <c r="UAU386" s="44"/>
      <c r="UAV386" s="44"/>
      <c r="UAW386" s="44"/>
      <c r="UAX386" s="44"/>
      <c r="UAY386" s="44"/>
      <c r="UAZ386" s="44"/>
      <c r="UBA386" s="44"/>
      <c r="UBB386" s="44"/>
      <c r="UBC386" s="44"/>
      <c r="UBD386" s="44"/>
      <c r="UBE386" s="44"/>
      <c r="UBF386" s="44"/>
      <c r="UBG386" s="44"/>
      <c r="UBH386" s="44"/>
      <c r="UBI386" s="44"/>
      <c r="UBJ386" s="44"/>
      <c r="UBK386" s="44"/>
      <c r="UBL386" s="44"/>
      <c r="UBM386" s="44"/>
      <c r="UBN386" s="44"/>
      <c r="UBO386" s="44"/>
      <c r="UBP386" s="44"/>
      <c r="UBQ386" s="44"/>
      <c r="UBR386" s="44"/>
      <c r="UBS386" s="44"/>
      <c r="UBT386" s="44"/>
      <c r="UBU386" s="44"/>
      <c r="UBV386" s="44"/>
      <c r="UBW386" s="44"/>
      <c r="UBX386" s="44"/>
      <c r="UBY386" s="44"/>
      <c r="UBZ386" s="44"/>
      <c r="UCA386" s="44"/>
      <c r="UCB386" s="44"/>
      <c r="UCC386" s="44"/>
      <c r="UCD386" s="44"/>
      <c r="UCE386" s="44"/>
      <c r="UCF386" s="44"/>
      <c r="UCG386" s="44"/>
      <c r="UCH386" s="44"/>
      <c r="UCI386" s="44"/>
      <c r="UCJ386" s="44"/>
      <c r="UCK386" s="44"/>
      <c r="UCL386" s="44"/>
      <c r="UCM386" s="44"/>
      <c r="UCN386" s="44"/>
      <c r="UCO386" s="44"/>
      <c r="UCP386" s="44"/>
      <c r="UCQ386" s="44"/>
      <c r="UCR386" s="44"/>
      <c r="UCS386" s="44"/>
      <c r="UCT386" s="44"/>
      <c r="UCU386" s="44"/>
      <c r="UCV386" s="44"/>
      <c r="UCW386" s="44"/>
      <c r="UCX386" s="44"/>
      <c r="UCY386" s="44"/>
      <c r="UCZ386" s="44"/>
      <c r="UDA386" s="44"/>
      <c r="UDB386" s="44"/>
      <c r="UDC386" s="44"/>
      <c r="UDD386" s="44"/>
      <c r="UDE386" s="44"/>
      <c r="UDF386" s="44"/>
      <c r="UDG386" s="44"/>
      <c r="UDH386" s="44"/>
      <c r="UDI386" s="44"/>
      <c r="UDJ386" s="44"/>
      <c r="UDK386" s="44"/>
      <c r="UDL386" s="44"/>
      <c r="UDM386" s="44"/>
      <c r="UDN386" s="44"/>
      <c r="UDO386" s="44"/>
      <c r="UDP386" s="44"/>
      <c r="UDQ386" s="44"/>
      <c r="UDR386" s="44"/>
      <c r="UDS386" s="44"/>
      <c r="UDT386" s="44"/>
      <c r="UDU386" s="44"/>
      <c r="UDV386" s="44"/>
      <c r="UDW386" s="44"/>
      <c r="UDX386" s="44"/>
      <c r="UDY386" s="44"/>
      <c r="UDZ386" s="44"/>
      <c r="UEA386" s="44"/>
      <c r="UEB386" s="44"/>
      <c r="UEC386" s="44"/>
      <c r="UED386" s="44"/>
      <c r="UEE386" s="44"/>
      <c r="UEF386" s="44"/>
      <c r="UEG386" s="44"/>
      <c r="UEH386" s="44"/>
      <c r="UEI386" s="44"/>
      <c r="UEJ386" s="44"/>
      <c r="UEK386" s="44"/>
      <c r="UEL386" s="44"/>
      <c r="UEM386" s="44"/>
      <c r="UEN386" s="44"/>
      <c r="UEO386" s="44"/>
      <c r="UEP386" s="44"/>
      <c r="UEQ386" s="44"/>
      <c r="UER386" s="44"/>
      <c r="UES386" s="44"/>
      <c r="UET386" s="44"/>
      <c r="UEU386" s="44"/>
      <c r="UEV386" s="44"/>
      <c r="UEW386" s="44"/>
      <c r="UEX386" s="44"/>
      <c r="UEY386" s="44"/>
      <c r="UEZ386" s="44"/>
      <c r="UFA386" s="44"/>
      <c r="UFB386" s="44"/>
      <c r="UFC386" s="44"/>
      <c r="UFD386" s="44"/>
      <c r="UFE386" s="44"/>
      <c r="UFF386" s="44"/>
      <c r="UFG386" s="44"/>
      <c r="UFH386" s="44"/>
      <c r="UFI386" s="44"/>
      <c r="UFJ386" s="44"/>
      <c r="UFK386" s="44"/>
      <c r="UFL386" s="44"/>
      <c r="UFM386" s="44"/>
      <c r="UFN386" s="44"/>
      <c r="UFO386" s="44"/>
      <c r="UFP386" s="44"/>
      <c r="UFQ386" s="44"/>
      <c r="UFR386" s="44"/>
      <c r="UFS386" s="44"/>
      <c r="UFT386" s="44"/>
      <c r="UFU386" s="44"/>
      <c r="UFV386" s="44"/>
      <c r="UFW386" s="44"/>
      <c r="UFX386" s="44"/>
      <c r="UFY386" s="44"/>
      <c r="UFZ386" s="44"/>
      <c r="UGA386" s="44"/>
      <c r="UGB386" s="44"/>
      <c r="UGC386" s="44"/>
      <c r="UGD386" s="44"/>
      <c r="UGE386" s="44"/>
      <c r="UGF386" s="44"/>
      <c r="UGG386" s="44"/>
      <c r="UGH386" s="44"/>
      <c r="UGI386" s="44"/>
      <c r="UGJ386" s="44"/>
      <c r="UGK386" s="44"/>
      <c r="UGL386" s="44"/>
      <c r="UGM386" s="44"/>
      <c r="UGN386" s="44"/>
      <c r="UGO386" s="44"/>
      <c r="UGP386" s="44"/>
      <c r="UGQ386" s="44"/>
      <c r="UGR386" s="44"/>
      <c r="UGS386" s="44"/>
      <c r="UGT386" s="44"/>
      <c r="UGU386" s="44"/>
      <c r="UGV386" s="44"/>
      <c r="UGW386" s="44"/>
      <c r="UGX386" s="44"/>
      <c r="UGY386" s="44"/>
      <c r="UGZ386" s="44"/>
      <c r="UHA386" s="44"/>
      <c r="UHB386" s="44"/>
      <c r="UHC386" s="44"/>
      <c r="UHD386" s="44"/>
      <c r="UHE386" s="44"/>
      <c r="UHF386" s="44"/>
      <c r="UHG386" s="44"/>
      <c r="UHH386" s="44"/>
      <c r="UHI386" s="44"/>
      <c r="UHJ386" s="44"/>
      <c r="UHK386" s="44"/>
      <c r="UHL386" s="44"/>
      <c r="UHM386" s="44"/>
      <c r="UHN386" s="44"/>
      <c r="UHO386" s="44"/>
      <c r="UHP386" s="44"/>
      <c r="UHQ386" s="44"/>
      <c r="UHR386" s="44"/>
      <c r="UHS386" s="44"/>
      <c r="UHT386" s="44"/>
      <c r="UHU386" s="44"/>
      <c r="UHV386" s="44"/>
      <c r="UHW386" s="44"/>
      <c r="UHX386" s="44"/>
      <c r="UHY386" s="44"/>
      <c r="UHZ386" s="44"/>
      <c r="UIA386" s="44"/>
      <c r="UIB386" s="44"/>
      <c r="UIC386" s="44"/>
      <c r="UID386" s="44"/>
      <c r="UIE386" s="44"/>
      <c r="UIF386" s="44"/>
      <c r="UIG386" s="44"/>
      <c r="UIH386" s="44"/>
      <c r="UII386" s="44"/>
      <c r="UIJ386" s="44"/>
      <c r="UIK386" s="44"/>
      <c r="UIL386" s="44"/>
      <c r="UIM386" s="44"/>
      <c r="UIN386" s="44"/>
      <c r="UIO386" s="44"/>
      <c r="UIP386" s="44"/>
      <c r="UIQ386" s="44"/>
      <c r="UIR386" s="44"/>
      <c r="UIS386" s="44"/>
      <c r="UIT386" s="44"/>
      <c r="UIU386" s="44"/>
      <c r="UIV386" s="44"/>
      <c r="UIW386" s="44"/>
      <c r="UIX386" s="44"/>
      <c r="UIY386" s="44"/>
      <c r="UIZ386" s="44"/>
      <c r="UJA386" s="44"/>
      <c r="UJB386" s="44"/>
      <c r="UJC386" s="44"/>
      <c r="UJD386" s="44"/>
      <c r="UJE386" s="44"/>
      <c r="UJF386" s="44"/>
      <c r="UJG386" s="44"/>
      <c r="UJH386" s="44"/>
      <c r="UJI386" s="44"/>
      <c r="UJJ386" s="44"/>
      <c r="UJK386" s="44"/>
      <c r="UJL386" s="44"/>
      <c r="UJM386" s="44"/>
      <c r="UJN386" s="44"/>
      <c r="UJO386" s="44"/>
      <c r="UJP386" s="44"/>
      <c r="UJQ386" s="44"/>
      <c r="UJR386" s="44"/>
      <c r="UJS386" s="44"/>
      <c r="UJT386" s="44"/>
      <c r="UJU386" s="44"/>
      <c r="UJV386" s="44"/>
      <c r="UJW386" s="44"/>
      <c r="UJX386" s="44"/>
      <c r="UJY386" s="44"/>
      <c r="UJZ386" s="44"/>
      <c r="UKA386" s="44"/>
      <c r="UKB386" s="44"/>
      <c r="UKC386" s="44"/>
      <c r="UKD386" s="44"/>
      <c r="UKE386" s="44"/>
      <c r="UKF386" s="44"/>
      <c r="UKG386" s="44"/>
      <c r="UKH386" s="44"/>
      <c r="UKI386" s="44"/>
      <c r="UKJ386" s="44"/>
      <c r="UKK386" s="44"/>
      <c r="UKL386" s="44"/>
      <c r="UKM386" s="44"/>
      <c r="UKN386" s="44"/>
      <c r="UKO386" s="44"/>
      <c r="UKP386" s="44"/>
      <c r="UKQ386" s="44"/>
      <c r="UKR386" s="44"/>
      <c r="UKS386" s="44"/>
      <c r="UKT386" s="44"/>
      <c r="UKU386" s="44"/>
      <c r="UKV386" s="44"/>
      <c r="UKW386" s="44"/>
      <c r="UKX386" s="44"/>
      <c r="UKY386" s="44"/>
      <c r="UKZ386" s="44"/>
      <c r="ULA386" s="44"/>
      <c r="ULB386" s="44"/>
      <c r="ULC386" s="44"/>
      <c r="ULD386" s="44"/>
      <c r="ULE386" s="44"/>
      <c r="ULF386" s="44"/>
      <c r="ULG386" s="44"/>
      <c r="ULH386" s="44"/>
      <c r="ULI386" s="44"/>
      <c r="ULJ386" s="44"/>
      <c r="ULK386" s="44"/>
      <c r="ULL386" s="44"/>
      <c r="ULM386" s="44"/>
      <c r="ULN386" s="44"/>
      <c r="ULO386" s="44"/>
      <c r="ULP386" s="44"/>
      <c r="ULQ386" s="44"/>
      <c r="ULR386" s="44"/>
      <c r="ULS386" s="44"/>
      <c r="ULT386" s="44"/>
      <c r="ULU386" s="44"/>
      <c r="ULV386" s="44"/>
      <c r="ULW386" s="44"/>
      <c r="ULX386" s="44"/>
      <c r="ULY386" s="44"/>
      <c r="ULZ386" s="44"/>
      <c r="UMA386" s="44"/>
      <c r="UMB386" s="44"/>
      <c r="UMC386" s="44"/>
      <c r="UMD386" s="44"/>
      <c r="UME386" s="44"/>
      <c r="UMF386" s="44"/>
      <c r="UMG386" s="44"/>
      <c r="UMH386" s="44"/>
      <c r="UMI386" s="44"/>
      <c r="UMJ386" s="44"/>
      <c r="UMK386" s="44"/>
      <c r="UML386" s="44"/>
      <c r="UMM386" s="44"/>
      <c r="UMN386" s="44"/>
      <c r="UMO386" s="44"/>
      <c r="UMP386" s="44"/>
      <c r="UMQ386" s="44"/>
      <c r="UMR386" s="44"/>
      <c r="UMS386" s="44"/>
      <c r="UMT386" s="44"/>
      <c r="UMU386" s="44"/>
      <c r="UMV386" s="44"/>
      <c r="UMW386" s="44"/>
      <c r="UMX386" s="44"/>
      <c r="UMY386" s="44"/>
      <c r="UMZ386" s="44"/>
      <c r="UNA386" s="44"/>
      <c r="UNB386" s="44"/>
      <c r="UNC386" s="44"/>
      <c r="UND386" s="44"/>
      <c r="UNE386" s="44"/>
      <c r="UNF386" s="44"/>
      <c r="UNG386" s="44"/>
      <c r="UNH386" s="44"/>
      <c r="UNI386" s="44"/>
      <c r="UNJ386" s="44"/>
      <c r="UNK386" s="44"/>
      <c r="UNL386" s="44"/>
      <c r="UNM386" s="44"/>
      <c r="UNN386" s="44"/>
      <c r="UNO386" s="44"/>
      <c r="UNP386" s="44"/>
      <c r="UNQ386" s="44"/>
      <c r="UNR386" s="44"/>
      <c r="UNS386" s="44"/>
      <c r="UNT386" s="44"/>
      <c r="UNU386" s="44"/>
      <c r="UNV386" s="44"/>
      <c r="UNW386" s="44"/>
      <c r="UNX386" s="44"/>
      <c r="UNY386" s="44"/>
      <c r="UNZ386" s="44"/>
      <c r="UOA386" s="44"/>
      <c r="UOB386" s="44"/>
      <c r="UOC386" s="44"/>
      <c r="UOD386" s="44"/>
      <c r="UOE386" s="44"/>
      <c r="UOF386" s="44"/>
      <c r="UOG386" s="44"/>
      <c r="UOH386" s="44"/>
      <c r="UOI386" s="44"/>
      <c r="UOJ386" s="44"/>
      <c r="UOK386" s="44"/>
      <c r="UOL386" s="44"/>
      <c r="UOM386" s="44"/>
      <c r="UON386" s="44"/>
      <c r="UOO386" s="44"/>
      <c r="UOP386" s="44"/>
      <c r="UOQ386" s="44"/>
      <c r="UOR386" s="44"/>
      <c r="UOS386" s="44"/>
      <c r="UOT386" s="44"/>
      <c r="UOU386" s="44"/>
      <c r="UOV386" s="44"/>
      <c r="UOW386" s="44"/>
      <c r="UOX386" s="44"/>
      <c r="UOY386" s="44"/>
      <c r="UOZ386" s="44"/>
      <c r="UPA386" s="44"/>
      <c r="UPB386" s="44"/>
      <c r="UPC386" s="44"/>
      <c r="UPD386" s="44"/>
      <c r="UPE386" s="44"/>
      <c r="UPF386" s="44"/>
      <c r="UPG386" s="44"/>
      <c r="UPH386" s="44"/>
      <c r="UPI386" s="44"/>
      <c r="UPJ386" s="44"/>
      <c r="UPK386" s="44"/>
      <c r="UPL386" s="44"/>
      <c r="UPM386" s="44"/>
      <c r="UPN386" s="44"/>
      <c r="UPO386" s="44"/>
      <c r="UPP386" s="44"/>
      <c r="UPQ386" s="44"/>
      <c r="UPR386" s="44"/>
      <c r="UPS386" s="44"/>
      <c r="UPT386" s="44"/>
      <c r="UPU386" s="44"/>
      <c r="UPV386" s="44"/>
      <c r="UPW386" s="44"/>
      <c r="UPX386" s="44"/>
      <c r="UPY386" s="44"/>
      <c r="UPZ386" s="44"/>
      <c r="UQA386" s="44"/>
      <c r="UQB386" s="44"/>
      <c r="UQC386" s="44"/>
      <c r="UQD386" s="44"/>
      <c r="UQE386" s="44"/>
      <c r="UQF386" s="44"/>
      <c r="UQG386" s="44"/>
      <c r="UQH386" s="44"/>
      <c r="UQI386" s="44"/>
      <c r="UQJ386" s="44"/>
      <c r="UQK386" s="44"/>
      <c r="UQL386" s="44"/>
      <c r="UQM386" s="44"/>
      <c r="UQN386" s="44"/>
      <c r="UQO386" s="44"/>
      <c r="UQP386" s="44"/>
      <c r="UQQ386" s="44"/>
      <c r="UQR386" s="44"/>
      <c r="UQS386" s="44"/>
      <c r="UQT386" s="44"/>
      <c r="UQU386" s="44"/>
      <c r="UQV386" s="44"/>
      <c r="UQW386" s="44"/>
      <c r="UQX386" s="44"/>
      <c r="UQY386" s="44"/>
      <c r="UQZ386" s="44"/>
      <c r="URA386" s="44"/>
      <c r="URB386" s="44"/>
      <c r="URC386" s="44"/>
      <c r="URD386" s="44"/>
      <c r="URE386" s="44"/>
      <c r="URF386" s="44"/>
      <c r="URG386" s="44"/>
      <c r="URH386" s="44"/>
      <c r="URI386" s="44"/>
      <c r="URJ386" s="44"/>
      <c r="URK386" s="44"/>
      <c r="URL386" s="44"/>
      <c r="URM386" s="44"/>
      <c r="URN386" s="44"/>
      <c r="URO386" s="44"/>
      <c r="URP386" s="44"/>
      <c r="URQ386" s="44"/>
      <c r="URR386" s="44"/>
      <c r="URS386" s="44"/>
      <c r="URT386" s="44"/>
      <c r="URU386" s="44"/>
      <c r="URV386" s="44"/>
      <c r="URW386" s="44"/>
      <c r="URX386" s="44"/>
      <c r="URY386" s="44"/>
      <c r="URZ386" s="44"/>
      <c r="USA386" s="44"/>
      <c r="USB386" s="44"/>
      <c r="USC386" s="44"/>
      <c r="USD386" s="44"/>
      <c r="USE386" s="44"/>
      <c r="USF386" s="44"/>
      <c r="USG386" s="44"/>
      <c r="USH386" s="44"/>
      <c r="USI386" s="44"/>
      <c r="USJ386" s="44"/>
      <c r="USK386" s="44"/>
      <c r="USL386" s="44"/>
      <c r="USM386" s="44"/>
      <c r="USN386" s="44"/>
      <c r="USO386" s="44"/>
      <c r="USP386" s="44"/>
      <c r="USQ386" s="44"/>
      <c r="USR386" s="44"/>
      <c r="USS386" s="44"/>
      <c r="UST386" s="44"/>
      <c r="USU386" s="44"/>
      <c r="USV386" s="44"/>
      <c r="USW386" s="44"/>
      <c r="USX386" s="44"/>
      <c r="USY386" s="44"/>
      <c r="USZ386" s="44"/>
      <c r="UTA386" s="44"/>
      <c r="UTB386" s="44"/>
      <c r="UTC386" s="44"/>
      <c r="UTD386" s="44"/>
      <c r="UTE386" s="44"/>
      <c r="UTF386" s="44"/>
      <c r="UTG386" s="44"/>
      <c r="UTH386" s="44"/>
      <c r="UTI386" s="44"/>
      <c r="UTJ386" s="44"/>
      <c r="UTK386" s="44"/>
      <c r="UTL386" s="44"/>
      <c r="UTM386" s="44"/>
      <c r="UTN386" s="44"/>
      <c r="UTO386" s="44"/>
      <c r="UTP386" s="44"/>
      <c r="UTQ386" s="44"/>
      <c r="UTR386" s="44"/>
      <c r="UTS386" s="44"/>
      <c r="UTT386" s="44"/>
      <c r="UTU386" s="44"/>
      <c r="UTV386" s="44"/>
      <c r="UTW386" s="44"/>
      <c r="UTX386" s="44"/>
      <c r="UTY386" s="44"/>
      <c r="UTZ386" s="44"/>
      <c r="UUA386" s="44"/>
      <c r="UUB386" s="44"/>
      <c r="UUC386" s="44"/>
      <c r="UUD386" s="44"/>
      <c r="UUE386" s="44"/>
      <c r="UUF386" s="44"/>
      <c r="UUG386" s="44"/>
      <c r="UUH386" s="44"/>
      <c r="UUI386" s="44"/>
      <c r="UUJ386" s="44"/>
      <c r="UUK386" s="44"/>
      <c r="UUL386" s="44"/>
      <c r="UUM386" s="44"/>
      <c r="UUN386" s="44"/>
      <c r="UUO386" s="44"/>
      <c r="UUP386" s="44"/>
      <c r="UUQ386" s="44"/>
      <c r="UUR386" s="44"/>
      <c r="UUS386" s="44"/>
      <c r="UUT386" s="44"/>
      <c r="UUU386" s="44"/>
      <c r="UUV386" s="44"/>
      <c r="UUW386" s="44"/>
      <c r="UUX386" s="44"/>
      <c r="UUY386" s="44"/>
      <c r="UUZ386" s="44"/>
      <c r="UVA386" s="44"/>
      <c r="UVB386" s="44"/>
      <c r="UVC386" s="44"/>
      <c r="UVD386" s="44"/>
      <c r="UVE386" s="44"/>
      <c r="UVF386" s="44"/>
      <c r="UVG386" s="44"/>
      <c r="UVH386" s="44"/>
      <c r="UVI386" s="44"/>
      <c r="UVJ386" s="44"/>
      <c r="UVK386" s="44"/>
      <c r="UVL386" s="44"/>
      <c r="UVM386" s="44"/>
      <c r="UVN386" s="44"/>
      <c r="UVO386" s="44"/>
      <c r="UVP386" s="44"/>
      <c r="UVQ386" s="44"/>
      <c r="UVR386" s="44"/>
      <c r="UVS386" s="44"/>
      <c r="UVT386" s="44"/>
      <c r="UVU386" s="44"/>
      <c r="UVV386" s="44"/>
      <c r="UVW386" s="44"/>
      <c r="UVX386" s="44"/>
      <c r="UVY386" s="44"/>
      <c r="UVZ386" s="44"/>
      <c r="UWA386" s="44"/>
      <c r="UWB386" s="44"/>
      <c r="UWC386" s="44"/>
      <c r="UWD386" s="44"/>
      <c r="UWE386" s="44"/>
      <c r="UWF386" s="44"/>
      <c r="UWG386" s="44"/>
      <c r="UWH386" s="44"/>
      <c r="UWI386" s="44"/>
      <c r="UWJ386" s="44"/>
      <c r="UWK386" s="44"/>
      <c r="UWL386" s="44"/>
      <c r="UWM386" s="44"/>
      <c r="UWN386" s="44"/>
      <c r="UWO386" s="44"/>
      <c r="UWP386" s="44"/>
      <c r="UWQ386" s="44"/>
      <c r="UWR386" s="44"/>
      <c r="UWS386" s="44"/>
      <c r="UWT386" s="44"/>
      <c r="UWU386" s="44"/>
      <c r="UWV386" s="44"/>
      <c r="UWW386" s="44"/>
      <c r="UWX386" s="44"/>
      <c r="UWY386" s="44"/>
      <c r="UWZ386" s="44"/>
      <c r="UXA386" s="44"/>
      <c r="UXB386" s="44"/>
      <c r="UXC386" s="44"/>
      <c r="UXD386" s="44"/>
      <c r="UXE386" s="44"/>
      <c r="UXF386" s="44"/>
      <c r="UXG386" s="44"/>
      <c r="UXH386" s="44"/>
      <c r="UXI386" s="44"/>
      <c r="UXJ386" s="44"/>
      <c r="UXK386" s="44"/>
      <c r="UXL386" s="44"/>
      <c r="UXM386" s="44"/>
      <c r="UXN386" s="44"/>
      <c r="UXO386" s="44"/>
      <c r="UXP386" s="44"/>
      <c r="UXQ386" s="44"/>
      <c r="UXR386" s="44"/>
      <c r="UXS386" s="44"/>
      <c r="UXT386" s="44"/>
      <c r="UXU386" s="44"/>
      <c r="UXV386" s="44"/>
      <c r="UXW386" s="44"/>
      <c r="UXX386" s="44"/>
      <c r="UXY386" s="44"/>
      <c r="UXZ386" s="44"/>
      <c r="UYA386" s="44"/>
      <c r="UYB386" s="44"/>
      <c r="UYC386" s="44"/>
      <c r="UYD386" s="44"/>
      <c r="UYE386" s="44"/>
      <c r="UYF386" s="44"/>
      <c r="UYG386" s="44"/>
      <c r="UYH386" s="44"/>
      <c r="UYI386" s="44"/>
      <c r="UYJ386" s="44"/>
      <c r="UYK386" s="44"/>
      <c r="UYL386" s="44"/>
      <c r="UYM386" s="44"/>
      <c r="UYN386" s="44"/>
      <c r="UYO386" s="44"/>
      <c r="UYP386" s="44"/>
      <c r="UYQ386" s="44"/>
      <c r="UYR386" s="44"/>
      <c r="UYS386" s="44"/>
      <c r="UYT386" s="44"/>
      <c r="UYU386" s="44"/>
      <c r="UYV386" s="44"/>
      <c r="UYW386" s="44"/>
      <c r="UYX386" s="44"/>
      <c r="UYY386" s="44"/>
      <c r="UYZ386" s="44"/>
      <c r="UZA386" s="44"/>
      <c r="UZB386" s="44"/>
      <c r="UZC386" s="44"/>
      <c r="UZD386" s="44"/>
      <c r="UZE386" s="44"/>
      <c r="UZF386" s="44"/>
      <c r="UZG386" s="44"/>
      <c r="UZH386" s="44"/>
      <c r="UZI386" s="44"/>
      <c r="UZJ386" s="44"/>
      <c r="UZK386" s="44"/>
      <c r="UZL386" s="44"/>
      <c r="UZM386" s="44"/>
      <c r="UZN386" s="44"/>
      <c r="UZO386" s="44"/>
      <c r="UZP386" s="44"/>
      <c r="UZQ386" s="44"/>
      <c r="UZR386" s="44"/>
      <c r="UZS386" s="44"/>
      <c r="UZT386" s="44"/>
      <c r="UZU386" s="44"/>
      <c r="UZV386" s="44"/>
      <c r="UZW386" s="44"/>
      <c r="UZX386" s="44"/>
      <c r="UZY386" s="44"/>
      <c r="UZZ386" s="44"/>
      <c r="VAA386" s="44"/>
      <c r="VAB386" s="44"/>
      <c r="VAC386" s="44"/>
      <c r="VAD386" s="44"/>
      <c r="VAE386" s="44"/>
      <c r="VAF386" s="44"/>
      <c r="VAG386" s="44"/>
      <c r="VAH386" s="44"/>
      <c r="VAI386" s="44"/>
      <c r="VAJ386" s="44"/>
      <c r="VAK386" s="44"/>
      <c r="VAL386" s="44"/>
      <c r="VAM386" s="44"/>
      <c r="VAN386" s="44"/>
      <c r="VAO386" s="44"/>
      <c r="VAP386" s="44"/>
      <c r="VAQ386" s="44"/>
      <c r="VAR386" s="44"/>
      <c r="VAS386" s="44"/>
      <c r="VAT386" s="44"/>
      <c r="VAU386" s="44"/>
      <c r="VAV386" s="44"/>
      <c r="VAW386" s="44"/>
      <c r="VAX386" s="44"/>
      <c r="VAY386" s="44"/>
      <c r="VAZ386" s="44"/>
      <c r="VBA386" s="44"/>
      <c r="VBB386" s="44"/>
      <c r="VBC386" s="44"/>
      <c r="VBD386" s="44"/>
      <c r="VBE386" s="44"/>
      <c r="VBF386" s="44"/>
      <c r="VBG386" s="44"/>
      <c r="VBH386" s="44"/>
      <c r="VBI386" s="44"/>
      <c r="VBJ386" s="44"/>
      <c r="VBK386" s="44"/>
      <c r="VBL386" s="44"/>
      <c r="VBM386" s="44"/>
      <c r="VBN386" s="44"/>
      <c r="VBO386" s="44"/>
      <c r="VBP386" s="44"/>
      <c r="VBQ386" s="44"/>
      <c r="VBR386" s="44"/>
      <c r="VBS386" s="44"/>
      <c r="VBT386" s="44"/>
      <c r="VBU386" s="44"/>
      <c r="VBV386" s="44"/>
      <c r="VBW386" s="44"/>
      <c r="VBX386" s="44"/>
      <c r="VBY386" s="44"/>
      <c r="VBZ386" s="44"/>
      <c r="VCA386" s="44"/>
      <c r="VCB386" s="44"/>
      <c r="VCC386" s="44"/>
      <c r="VCD386" s="44"/>
      <c r="VCE386" s="44"/>
      <c r="VCF386" s="44"/>
      <c r="VCG386" s="44"/>
      <c r="VCH386" s="44"/>
      <c r="VCI386" s="44"/>
      <c r="VCJ386" s="44"/>
      <c r="VCK386" s="44"/>
      <c r="VCL386" s="44"/>
      <c r="VCM386" s="44"/>
      <c r="VCN386" s="44"/>
      <c r="VCO386" s="44"/>
      <c r="VCP386" s="44"/>
      <c r="VCQ386" s="44"/>
      <c r="VCR386" s="44"/>
      <c r="VCS386" s="44"/>
      <c r="VCT386" s="44"/>
      <c r="VCU386" s="44"/>
      <c r="VCV386" s="44"/>
      <c r="VCW386" s="44"/>
      <c r="VCX386" s="44"/>
      <c r="VCY386" s="44"/>
      <c r="VCZ386" s="44"/>
      <c r="VDA386" s="44"/>
      <c r="VDB386" s="44"/>
      <c r="VDC386" s="44"/>
      <c r="VDD386" s="44"/>
      <c r="VDE386" s="44"/>
      <c r="VDF386" s="44"/>
      <c r="VDG386" s="44"/>
      <c r="VDH386" s="44"/>
      <c r="VDI386" s="44"/>
      <c r="VDJ386" s="44"/>
      <c r="VDK386" s="44"/>
      <c r="VDL386" s="44"/>
      <c r="VDM386" s="44"/>
      <c r="VDN386" s="44"/>
      <c r="VDO386" s="44"/>
      <c r="VDP386" s="44"/>
      <c r="VDQ386" s="44"/>
      <c r="VDR386" s="44"/>
      <c r="VDS386" s="44"/>
      <c r="VDT386" s="44"/>
      <c r="VDU386" s="44"/>
      <c r="VDV386" s="44"/>
      <c r="VDW386" s="44"/>
      <c r="VDX386" s="44"/>
      <c r="VDY386" s="44"/>
      <c r="VDZ386" s="44"/>
      <c r="VEA386" s="44"/>
      <c r="VEB386" s="44"/>
      <c r="VEC386" s="44"/>
      <c r="VED386" s="44"/>
      <c r="VEE386" s="44"/>
      <c r="VEF386" s="44"/>
      <c r="VEG386" s="44"/>
      <c r="VEH386" s="44"/>
      <c r="VEI386" s="44"/>
      <c r="VEJ386" s="44"/>
      <c r="VEK386" s="44"/>
      <c r="VEL386" s="44"/>
      <c r="VEM386" s="44"/>
      <c r="VEN386" s="44"/>
      <c r="VEO386" s="44"/>
      <c r="VEP386" s="44"/>
      <c r="VEQ386" s="44"/>
      <c r="VER386" s="44"/>
      <c r="VES386" s="44"/>
      <c r="VET386" s="44"/>
      <c r="VEU386" s="44"/>
      <c r="VEV386" s="44"/>
      <c r="VEW386" s="44"/>
      <c r="VEX386" s="44"/>
      <c r="VEY386" s="44"/>
      <c r="VEZ386" s="44"/>
      <c r="VFA386" s="44"/>
      <c r="VFB386" s="44"/>
      <c r="VFC386" s="44"/>
      <c r="VFD386" s="44"/>
      <c r="VFE386" s="44"/>
      <c r="VFF386" s="44"/>
      <c r="VFG386" s="44"/>
      <c r="VFH386" s="44"/>
      <c r="VFI386" s="44"/>
      <c r="VFJ386" s="44"/>
      <c r="VFK386" s="44"/>
      <c r="VFL386" s="44"/>
      <c r="VFM386" s="44"/>
      <c r="VFN386" s="44"/>
      <c r="VFO386" s="44"/>
      <c r="VFP386" s="44"/>
      <c r="VFQ386" s="44"/>
      <c r="VFR386" s="44"/>
      <c r="VFS386" s="44"/>
      <c r="VFT386" s="44"/>
      <c r="VFU386" s="44"/>
      <c r="VFV386" s="44"/>
      <c r="VFW386" s="44"/>
      <c r="VFX386" s="44"/>
      <c r="VFY386" s="44"/>
      <c r="VFZ386" s="44"/>
      <c r="VGA386" s="44"/>
      <c r="VGB386" s="44"/>
      <c r="VGC386" s="44"/>
      <c r="VGD386" s="44"/>
      <c r="VGE386" s="44"/>
      <c r="VGF386" s="44"/>
      <c r="VGG386" s="44"/>
      <c r="VGH386" s="44"/>
      <c r="VGI386" s="44"/>
      <c r="VGJ386" s="44"/>
      <c r="VGK386" s="44"/>
      <c r="VGL386" s="44"/>
      <c r="VGM386" s="44"/>
      <c r="VGN386" s="44"/>
      <c r="VGO386" s="44"/>
      <c r="VGP386" s="44"/>
      <c r="VGQ386" s="44"/>
      <c r="VGR386" s="44"/>
      <c r="VGS386" s="44"/>
      <c r="VGT386" s="44"/>
      <c r="VGU386" s="44"/>
      <c r="VGV386" s="44"/>
      <c r="VGW386" s="44"/>
      <c r="VGX386" s="44"/>
      <c r="VGY386" s="44"/>
      <c r="VGZ386" s="44"/>
      <c r="VHA386" s="44"/>
      <c r="VHB386" s="44"/>
      <c r="VHC386" s="44"/>
      <c r="VHD386" s="44"/>
      <c r="VHE386" s="44"/>
      <c r="VHF386" s="44"/>
      <c r="VHG386" s="44"/>
      <c r="VHH386" s="44"/>
      <c r="VHI386" s="44"/>
      <c r="VHJ386" s="44"/>
      <c r="VHK386" s="44"/>
      <c r="VHL386" s="44"/>
      <c r="VHM386" s="44"/>
      <c r="VHN386" s="44"/>
      <c r="VHO386" s="44"/>
      <c r="VHP386" s="44"/>
      <c r="VHQ386" s="44"/>
      <c r="VHR386" s="44"/>
      <c r="VHS386" s="44"/>
      <c r="VHT386" s="44"/>
      <c r="VHU386" s="44"/>
      <c r="VHV386" s="44"/>
      <c r="VHW386" s="44"/>
      <c r="VHX386" s="44"/>
      <c r="VHY386" s="44"/>
      <c r="VHZ386" s="44"/>
      <c r="VIA386" s="44"/>
      <c r="VIB386" s="44"/>
      <c r="VIC386" s="44"/>
      <c r="VID386" s="44"/>
      <c r="VIE386" s="44"/>
      <c r="VIF386" s="44"/>
      <c r="VIG386" s="44"/>
      <c r="VIH386" s="44"/>
      <c r="VII386" s="44"/>
      <c r="VIJ386" s="44"/>
      <c r="VIK386" s="44"/>
      <c r="VIL386" s="44"/>
      <c r="VIM386" s="44"/>
      <c r="VIN386" s="44"/>
      <c r="VIO386" s="44"/>
      <c r="VIP386" s="44"/>
      <c r="VIQ386" s="44"/>
      <c r="VIR386" s="44"/>
      <c r="VIS386" s="44"/>
      <c r="VIT386" s="44"/>
      <c r="VIU386" s="44"/>
      <c r="VIV386" s="44"/>
      <c r="VIW386" s="44"/>
      <c r="VIX386" s="44"/>
      <c r="VIY386" s="44"/>
      <c r="VIZ386" s="44"/>
      <c r="VJA386" s="44"/>
      <c r="VJB386" s="44"/>
      <c r="VJC386" s="44"/>
      <c r="VJD386" s="44"/>
      <c r="VJE386" s="44"/>
      <c r="VJF386" s="44"/>
      <c r="VJG386" s="44"/>
      <c r="VJH386" s="44"/>
      <c r="VJI386" s="44"/>
      <c r="VJJ386" s="44"/>
      <c r="VJK386" s="44"/>
      <c r="VJL386" s="44"/>
      <c r="VJM386" s="44"/>
      <c r="VJN386" s="44"/>
      <c r="VJO386" s="44"/>
      <c r="VJP386" s="44"/>
      <c r="VJQ386" s="44"/>
      <c r="VJR386" s="44"/>
      <c r="VJS386" s="44"/>
      <c r="VJT386" s="44"/>
      <c r="VJU386" s="44"/>
      <c r="VJV386" s="44"/>
      <c r="VJW386" s="44"/>
      <c r="VJX386" s="44"/>
      <c r="VJY386" s="44"/>
      <c r="VJZ386" s="44"/>
      <c r="VKA386" s="44"/>
      <c r="VKB386" s="44"/>
      <c r="VKC386" s="44"/>
      <c r="VKD386" s="44"/>
      <c r="VKE386" s="44"/>
      <c r="VKF386" s="44"/>
      <c r="VKG386" s="44"/>
      <c r="VKH386" s="44"/>
      <c r="VKI386" s="44"/>
      <c r="VKJ386" s="44"/>
      <c r="VKK386" s="44"/>
      <c r="VKL386" s="44"/>
      <c r="VKM386" s="44"/>
      <c r="VKN386" s="44"/>
      <c r="VKO386" s="44"/>
      <c r="VKP386" s="44"/>
      <c r="VKQ386" s="44"/>
      <c r="VKR386" s="44"/>
      <c r="VKS386" s="44"/>
      <c r="VKT386" s="44"/>
      <c r="VKU386" s="44"/>
      <c r="VKV386" s="44"/>
      <c r="VKW386" s="44"/>
      <c r="VKX386" s="44"/>
      <c r="VKY386" s="44"/>
      <c r="VKZ386" s="44"/>
      <c r="VLA386" s="44"/>
      <c r="VLB386" s="44"/>
      <c r="VLC386" s="44"/>
      <c r="VLD386" s="44"/>
      <c r="VLE386" s="44"/>
      <c r="VLF386" s="44"/>
      <c r="VLG386" s="44"/>
      <c r="VLH386" s="44"/>
      <c r="VLI386" s="44"/>
      <c r="VLJ386" s="44"/>
      <c r="VLK386" s="44"/>
      <c r="VLL386" s="44"/>
      <c r="VLM386" s="44"/>
      <c r="VLN386" s="44"/>
      <c r="VLO386" s="44"/>
      <c r="VLP386" s="44"/>
      <c r="VLQ386" s="44"/>
      <c r="VLR386" s="44"/>
      <c r="VLS386" s="44"/>
      <c r="VLT386" s="44"/>
      <c r="VLU386" s="44"/>
      <c r="VLV386" s="44"/>
      <c r="VLW386" s="44"/>
      <c r="VLX386" s="44"/>
      <c r="VLY386" s="44"/>
      <c r="VLZ386" s="44"/>
      <c r="VMA386" s="44"/>
      <c r="VMB386" s="44"/>
      <c r="VMC386" s="44"/>
      <c r="VMD386" s="44"/>
      <c r="VME386" s="44"/>
      <c r="VMF386" s="44"/>
      <c r="VMG386" s="44"/>
      <c r="VMH386" s="44"/>
      <c r="VMI386" s="44"/>
      <c r="VMJ386" s="44"/>
      <c r="VMK386" s="44"/>
      <c r="VML386" s="44"/>
      <c r="VMM386" s="44"/>
      <c r="VMN386" s="44"/>
      <c r="VMO386" s="44"/>
      <c r="VMP386" s="44"/>
      <c r="VMQ386" s="44"/>
      <c r="VMR386" s="44"/>
      <c r="VMS386" s="44"/>
      <c r="VMT386" s="44"/>
      <c r="VMU386" s="44"/>
      <c r="VMV386" s="44"/>
      <c r="VMW386" s="44"/>
      <c r="VMX386" s="44"/>
      <c r="VMY386" s="44"/>
      <c r="VMZ386" s="44"/>
      <c r="VNA386" s="44"/>
      <c r="VNB386" s="44"/>
      <c r="VNC386" s="44"/>
      <c r="VND386" s="44"/>
      <c r="VNE386" s="44"/>
      <c r="VNF386" s="44"/>
      <c r="VNG386" s="44"/>
      <c r="VNH386" s="44"/>
      <c r="VNI386" s="44"/>
      <c r="VNJ386" s="44"/>
      <c r="VNK386" s="44"/>
      <c r="VNL386" s="44"/>
      <c r="VNM386" s="44"/>
      <c r="VNN386" s="44"/>
      <c r="VNO386" s="44"/>
      <c r="VNP386" s="44"/>
      <c r="VNQ386" s="44"/>
      <c r="VNR386" s="44"/>
      <c r="VNS386" s="44"/>
      <c r="VNT386" s="44"/>
      <c r="VNU386" s="44"/>
      <c r="VNV386" s="44"/>
      <c r="VNW386" s="44"/>
      <c r="VNX386" s="44"/>
      <c r="VNY386" s="44"/>
      <c r="VNZ386" s="44"/>
      <c r="VOA386" s="44"/>
      <c r="VOB386" s="44"/>
      <c r="VOC386" s="44"/>
      <c r="VOD386" s="44"/>
      <c r="VOE386" s="44"/>
      <c r="VOF386" s="44"/>
      <c r="VOG386" s="44"/>
      <c r="VOH386" s="44"/>
      <c r="VOI386" s="44"/>
      <c r="VOJ386" s="44"/>
      <c r="VOK386" s="44"/>
      <c r="VOL386" s="44"/>
      <c r="VOM386" s="44"/>
      <c r="VON386" s="44"/>
      <c r="VOO386" s="44"/>
      <c r="VOP386" s="44"/>
      <c r="VOQ386" s="44"/>
      <c r="VOR386" s="44"/>
      <c r="VOS386" s="44"/>
      <c r="VOT386" s="44"/>
      <c r="VOU386" s="44"/>
      <c r="VOV386" s="44"/>
      <c r="VOW386" s="44"/>
      <c r="VOX386" s="44"/>
      <c r="VOY386" s="44"/>
      <c r="VOZ386" s="44"/>
      <c r="VPA386" s="44"/>
      <c r="VPB386" s="44"/>
      <c r="VPC386" s="44"/>
      <c r="VPD386" s="44"/>
      <c r="VPE386" s="44"/>
      <c r="VPF386" s="44"/>
      <c r="VPG386" s="44"/>
      <c r="VPH386" s="44"/>
      <c r="VPI386" s="44"/>
      <c r="VPJ386" s="44"/>
      <c r="VPK386" s="44"/>
      <c r="VPL386" s="44"/>
      <c r="VPM386" s="44"/>
      <c r="VPN386" s="44"/>
      <c r="VPO386" s="44"/>
      <c r="VPP386" s="44"/>
      <c r="VPQ386" s="44"/>
      <c r="VPR386" s="44"/>
      <c r="VPS386" s="44"/>
      <c r="VPT386" s="44"/>
      <c r="VPU386" s="44"/>
      <c r="VPV386" s="44"/>
      <c r="VPW386" s="44"/>
      <c r="VPX386" s="44"/>
      <c r="VPY386" s="44"/>
      <c r="VPZ386" s="44"/>
      <c r="VQA386" s="44"/>
      <c r="VQB386" s="44"/>
      <c r="VQC386" s="44"/>
      <c r="VQD386" s="44"/>
      <c r="VQE386" s="44"/>
      <c r="VQF386" s="44"/>
      <c r="VQG386" s="44"/>
      <c r="VQH386" s="44"/>
      <c r="VQI386" s="44"/>
      <c r="VQJ386" s="44"/>
      <c r="VQK386" s="44"/>
      <c r="VQL386" s="44"/>
      <c r="VQM386" s="44"/>
      <c r="VQN386" s="44"/>
      <c r="VQO386" s="44"/>
      <c r="VQP386" s="44"/>
      <c r="VQQ386" s="44"/>
      <c r="VQR386" s="44"/>
      <c r="VQS386" s="44"/>
      <c r="VQT386" s="44"/>
      <c r="VQU386" s="44"/>
      <c r="VQV386" s="44"/>
      <c r="VQW386" s="44"/>
      <c r="VQX386" s="44"/>
      <c r="VQY386" s="44"/>
      <c r="VQZ386" s="44"/>
      <c r="VRA386" s="44"/>
      <c r="VRB386" s="44"/>
      <c r="VRC386" s="44"/>
      <c r="VRD386" s="44"/>
      <c r="VRE386" s="44"/>
      <c r="VRF386" s="44"/>
      <c r="VRG386" s="44"/>
      <c r="VRH386" s="44"/>
      <c r="VRI386" s="44"/>
      <c r="VRJ386" s="44"/>
      <c r="VRK386" s="44"/>
      <c r="VRL386" s="44"/>
      <c r="VRM386" s="44"/>
      <c r="VRN386" s="44"/>
      <c r="VRO386" s="44"/>
      <c r="VRP386" s="44"/>
      <c r="VRQ386" s="44"/>
      <c r="VRR386" s="44"/>
      <c r="VRS386" s="44"/>
      <c r="VRT386" s="44"/>
      <c r="VRU386" s="44"/>
      <c r="VRV386" s="44"/>
      <c r="VRW386" s="44"/>
      <c r="VRX386" s="44"/>
      <c r="VRY386" s="44"/>
      <c r="VRZ386" s="44"/>
      <c r="VSA386" s="44"/>
      <c r="VSB386" s="44"/>
      <c r="VSC386" s="44"/>
      <c r="VSD386" s="44"/>
      <c r="VSE386" s="44"/>
      <c r="VSF386" s="44"/>
      <c r="VSG386" s="44"/>
      <c r="VSH386" s="44"/>
      <c r="VSI386" s="44"/>
      <c r="VSJ386" s="44"/>
      <c r="VSK386" s="44"/>
      <c r="VSL386" s="44"/>
      <c r="VSM386" s="44"/>
      <c r="VSN386" s="44"/>
      <c r="VSO386" s="44"/>
      <c r="VSP386" s="44"/>
      <c r="VSQ386" s="44"/>
      <c r="VSR386" s="44"/>
      <c r="VSS386" s="44"/>
      <c r="VST386" s="44"/>
      <c r="VSU386" s="44"/>
      <c r="VSV386" s="44"/>
      <c r="VSW386" s="44"/>
      <c r="VSX386" s="44"/>
      <c r="VSY386" s="44"/>
      <c r="VSZ386" s="44"/>
      <c r="VTA386" s="44"/>
      <c r="VTB386" s="44"/>
      <c r="VTC386" s="44"/>
      <c r="VTD386" s="44"/>
      <c r="VTE386" s="44"/>
      <c r="VTF386" s="44"/>
      <c r="VTG386" s="44"/>
      <c r="VTH386" s="44"/>
      <c r="VTI386" s="44"/>
      <c r="VTJ386" s="44"/>
      <c r="VTK386" s="44"/>
      <c r="VTL386" s="44"/>
      <c r="VTM386" s="44"/>
      <c r="VTN386" s="44"/>
      <c r="VTO386" s="44"/>
      <c r="VTP386" s="44"/>
      <c r="VTQ386" s="44"/>
      <c r="VTR386" s="44"/>
      <c r="VTS386" s="44"/>
      <c r="VTT386" s="44"/>
      <c r="VTU386" s="44"/>
      <c r="VTV386" s="44"/>
      <c r="VTW386" s="44"/>
      <c r="VTX386" s="44"/>
      <c r="VTY386" s="44"/>
      <c r="VTZ386" s="44"/>
      <c r="VUA386" s="44"/>
      <c r="VUB386" s="44"/>
      <c r="VUC386" s="44"/>
      <c r="VUD386" s="44"/>
      <c r="VUE386" s="44"/>
      <c r="VUF386" s="44"/>
      <c r="VUG386" s="44"/>
      <c r="VUH386" s="44"/>
      <c r="VUI386" s="44"/>
      <c r="VUJ386" s="44"/>
      <c r="VUK386" s="44"/>
      <c r="VUL386" s="44"/>
      <c r="VUM386" s="44"/>
      <c r="VUN386" s="44"/>
      <c r="VUO386" s="44"/>
      <c r="VUP386" s="44"/>
      <c r="VUQ386" s="44"/>
      <c r="VUR386" s="44"/>
      <c r="VUS386" s="44"/>
      <c r="VUT386" s="44"/>
      <c r="VUU386" s="44"/>
      <c r="VUV386" s="44"/>
      <c r="VUW386" s="44"/>
      <c r="VUX386" s="44"/>
      <c r="VUY386" s="44"/>
      <c r="VUZ386" s="44"/>
      <c r="VVA386" s="44"/>
      <c r="VVB386" s="44"/>
      <c r="VVC386" s="44"/>
      <c r="VVD386" s="44"/>
      <c r="VVE386" s="44"/>
      <c r="VVF386" s="44"/>
      <c r="VVG386" s="44"/>
      <c r="VVH386" s="44"/>
      <c r="VVI386" s="44"/>
      <c r="VVJ386" s="44"/>
      <c r="VVK386" s="44"/>
      <c r="VVL386" s="44"/>
      <c r="VVM386" s="44"/>
      <c r="VVN386" s="44"/>
      <c r="VVO386" s="44"/>
      <c r="VVP386" s="44"/>
      <c r="VVQ386" s="44"/>
      <c r="VVR386" s="44"/>
      <c r="VVS386" s="44"/>
      <c r="VVT386" s="44"/>
      <c r="VVU386" s="44"/>
      <c r="VVV386" s="44"/>
      <c r="VVW386" s="44"/>
      <c r="VVX386" s="44"/>
      <c r="VVY386" s="44"/>
      <c r="VVZ386" s="44"/>
      <c r="VWA386" s="44"/>
      <c r="VWB386" s="44"/>
      <c r="VWC386" s="44"/>
      <c r="VWD386" s="44"/>
      <c r="VWE386" s="44"/>
      <c r="VWF386" s="44"/>
      <c r="VWG386" s="44"/>
      <c r="VWH386" s="44"/>
      <c r="VWI386" s="44"/>
      <c r="VWJ386" s="44"/>
      <c r="VWK386" s="44"/>
      <c r="VWL386" s="44"/>
      <c r="VWM386" s="44"/>
      <c r="VWN386" s="44"/>
      <c r="VWO386" s="44"/>
      <c r="VWP386" s="44"/>
      <c r="VWQ386" s="44"/>
      <c r="VWR386" s="44"/>
      <c r="VWS386" s="44"/>
      <c r="VWT386" s="44"/>
      <c r="VWU386" s="44"/>
      <c r="VWV386" s="44"/>
      <c r="VWW386" s="44"/>
      <c r="VWX386" s="44"/>
      <c r="VWY386" s="44"/>
      <c r="VWZ386" s="44"/>
      <c r="VXA386" s="44"/>
      <c r="VXB386" s="44"/>
      <c r="VXC386" s="44"/>
      <c r="VXD386" s="44"/>
      <c r="VXE386" s="44"/>
      <c r="VXF386" s="44"/>
      <c r="VXG386" s="44"/>
      <c r="VXH386" s="44"/>
      <c r="VXI386" s="44"/>
      <c r="VXJ386" s="44"/>
      <c r="VXK386" s="44"/>
      <c r="VXL386" s="44"/>
      <c r="VXM386" s="44"/>
      <c r="VXN386" s="44"/>
      <c r="VXO386" s="44"/>
      <c r="VXP386" s="44"/>
      <c r="VXQ386" s="44"/>
      <c r="VXR386" s="44"/>
      <c r="VXS386" s="44"/>
      <c r="VXT386" s="44"/>
      <c r="VXU386" s="44"/>
      <c r="VXV386" s="44"/>
      <c r="VXW386" s="44"/>
      <c r="VXX386" s="44"/>
      <c r="VXY386" s="44"/>
      <c r="VXZ386" s="44"/>
      <c r="VYA386" s="44"/>
      <c r="VYB386" s="44"/>
      <c r="VYC386" s="44"/>
      <c r="VYD386" s="44"/>
      <c r="VYE386" s="44"/>
      <c r="VYF386" s="44"/>
      <c r="VYG386" s="44"/>
      <c r="VYH386" s="44"/>
      <c r="VYI386" s="44"/>
      <c r="VYJ386" s="44"/>
      <c r="VYK386" s="44"/>
      <c r="VYL386" s="44"/>
      <c r="VYM386" s="44"/>
      <c r="VYN386" s="44"/>
      <c r="VYO386" s="44"/>
      <c r="VYP386" s="44"/>
      <c r="VYQ386" s="44"/>
      <c r="VYR386" s="44"/>
      <c r="VYS386" s="44"/>
      <c r="VYT386" s="44"/>
      <c r="VYU386" s="44"/>
      <c r="VYV386" s="44"/>
      <c r="VYW386" s="44"/>
      <c r="VYX386" s="44"/>
      <c r="VYY386" s="44"/>
      <c r="VYZ386" s="44"/>
      <c r="VZA386" s="44"/>
      <c r="VZB386" s="44"/>
      <c r="VZC386" s="44"/>
      <c r="VZD386" s="44"/>
      <c r="VZE386" s="44"/>
      <c r="VZF386" s="44"/>
      <c r="VZG386" s="44"/>
      <c r="VZH386" s="44"/>
      <c r="VZI386" s="44"/>
      <c r="VZJ386" s="44"/>
      <c r="VZK386" s="44"/>
      <c r="VZL386" s="44"/>
      <c r="VZM386" s="44"/>
      <c r="VZN386" s="44"/>
      <c r="VZO386" s="44"/>
      <c r="VZP386" s="44"/>
      <c r="VZQ386" s="44"/>
      <c r="VZR386" s="44"/>
      <c r="VZS386" s="44"/>
      <c r="VZT386" s="44"/>
      <c r="VZU386" s="44"/>
      <c r="VZV386" s="44"/>
      <c r="VZW386" s="44"/>
      <c r="VZX386" s="44"/>
      <c r="VZY386" s="44"/>
      <c r="VZZ386" s="44"/>
      <c r="WAA386" s="44"/>
      <c r="WAB386" s="44"/>
      <c r="WAC386" s="44"/>
      <c r="WAD386" s="44"/>
      <c r="WAE386" s="44"/>
      <c r="WAF386" s="44"/>
      <c r="WAG386" s="44"/>
      <c r="WAH386" s="44"/>
      <c r="WAI386" s="44"/>
      <c r="WAJ386" s="44"/>
      <c r="WAK386" s="44"/>
      <c r="WAL386" s="44"/>
      <c r="WAM386" s="44"/>
      <c r="WAN386" s="44"/>
      <c r="WAO386" s="44"/>
      <c r="WAP386" s="44"/>
      <c r="WAQ386" s="44"/>
      <c r="WAR386" s="44"/>
      <c r="WAS386" s="44"/>
      <c r="WAT386" s="44"/>
      <c r="WAU386" s="44"/>
      <c r="WAV386" s="44"/>
      <c r="WAW386" s="44"/>
      <c r="WAX386" s="44"/>
      <c r="WAY386" s="44"/>
      <c r="WAZ386" s="44"/>
      <c r="WBA386" s="44"/>
      <c r="WBB386" s="44"/>
      <c r="WBC386" s="44"/>
      <c r="WBD386" s="44"/>
      <c r="WBE386" s="44"/>
      <c r="WBF386" s="44"/>
      <c r="WBG386" s="44"/>
      <c r="WBH386" s="44"/>
      <c r="WBI386" s="44"/>
      <c r="WBJ386" s="44"/>
      <c r="WBK386" s="44"/>
      <c r="WBL386" s="44"/>
      <c r="WBM386" s="44"/>
      <c r="WBN386" s="44"/>
      <c r="WBO386" s="44"/>
      <c r="WBP386" s="44"/>
      <c r="WBQ386" s="44"/>
      <c r="WBR386" s="44"/>
      <c r="WBS386" s="44"/>
      <c r="WBT386" s="44"/>
      <c r="WBU386" s="44"/>
      <c r="WBV386" s="44"/>
      <c r="WBW386" s="44"/>
      <c r="WBX386" s="44"/>
      <c r="WBY386" s="44"/>
      <c r="WBZ386" s="44"/>
      <c r="WCA386" s="44"/>
      <c r="WCB386" s="44"/>
      <c r="WCC386" s="44"/>
      <c r="WCD386" s="44"/>
      <c r="WCE386" s="44"/>
      <c r="WCF386" s="44"/>
      <c r="WCG386" s="44"/>
      <c r="WCH386" s="44"/>
      <c r="WCI386" s="44"/>
      <c r="WCJ386" s="44"/>
      <c r="WCK386" s="44"/>
      <c r="WCL386" s="44"/>
      <c r="WCM386" s="44"/>
      <c r="WCN386" s="44"/>
      <c r="WCO386" s="44"/>
      <c r="WCP386" s="44"/>
      <c r="WCQ386" s="44"/>
      <c r="WCR386" s="44"/>
      <c r="WCS386" s="44"/>
      <c r="WCT386" s="44"/>
      <c r="WCU386" s="44"/>
      <c r="WCV386" s="44"/>
      <c r="WCW386" s="44"/>
      <c r="WCX386" s="44"/>
      <c r="WCY386" s="44"/>
      <c r="WCZ386" s="44"/>
      <c r="WDA386" s="44"/>
      <c r="WDB386" s="44"/>
      <c r="WDC386" s="44"/>
      <c r="WDD386" s="44"/>
      <c r="WDE386" s="44"/>
      <c r="WDF386" s="44"/>
      <c r="WDG386" s="44"/>
      <c r="WDH386" s="44"/>
      <c r="WDI386" s="44"/>
      <c r="WDJ386" s="44"/>
      <c r="WDK386" s="44"/>
      <c r="WDL386" s="44"/>
      <c r="WDM386" s="44"/>
      <c r="WDN386" s="44"/>
      <c r="WDO386" s="44"/>
      <c r="WDP386" s="44"/>
      <c r="WDQ386" s="44"/>
      <c r="WDR386" s="44"/>
      <c r="WDS386" s="44"/>
      <c r="WDT386" s="44"/>
      <c r="WDU386" s="44"/>
      <c r="WDV386" s="44"/>
      <c r="WDW386" s="44"/>
      <c r="WDX386" s="44"/>
      <c r="WDY386" s="44"/>
      <c r="WDZ386" s="44"/>
      <c r="WEA386" s="44"/>
      <c r="WEB386" s="44"/>
      <c r="WEC386" s="44"/>
      <c r="WED386" s="44"/>
      <c r="WEE386" s="44"/>
      <c r="WEF386" s="44"/>
      <c r="WEG386" s="44"/>
      <c r="WEH386" s="44"/>
      <c r="WEI386" s="44"/>
      <c r="WEJ386" s="44"/>
      <c r="WEK386" s="44"/>
      <c r="WEL386" s="44"/>
      <c r="WEM386" s="44"/>
      <c r="WEN386" s="44"/>
      <c r="WEO386" s="44"/>
      <c r="WEP386" s="44"/>
      <c r="WEQ386" s="44"/>
      <c r="WER386" s="44"/>
      <c r="WES386" s="44"/>
      <c r="WET386" s="44"/>
      <c r="WEU386" s="44"/>
      <c r="WEV386" s="44"/>
      <c r="WEW386" s="44"/>
      <c r="WEX386" s="44"/>
      <c r="WEY386" s="44"/>
      <c r="WEZ386" s="44"/>
      <c r="WFA386" s="44"/>
      <c r="WFB386" s="44"/>
      <c r="WFC386" s="44"/>
      <c r="WFD386" s="44"/>
      <c r="WFE386" s="44"/>
      <c r="WFF386" s="44"/>
      <c r="WFG386" s="44"/>
      <c r="WFH386" s="44"/>
      <c r="WFI386" s="44"/>
      <c r="WFJ386" s="44"/>
      <c r="WFK386" s="44"/>
      <c r="WFL386" s="44"/>
      <c r="WFM386" s="44"/>
      <c r="WFN386" s="44"/>
      <c r="WFO386" s="44"/>
      <c r="WFP386" s="44"/>
      <c r="WFQ386" s="44"/>
      <c r="WFR386" s="44"/>
      <c r="WFS386" s="44"/>
      <c r="WFT386" s="44"/>
      <c r="WFU386" s="44"/>
      <c r="WFV386" s="44"/>
      <c r="WFW386" s="44"/>
      <c r="WFX386" s="44"/>
      <c r="WFY386" s="44"/>
      <c r="WFZ386" s="44"/>
      <c r="WGA386" s="44"/>
      <c r="WGB386" s="44"/>
      <c r="WGC386" s="44"/>
      <c r="WGD386" s="44"/>
      <c r="WGE386" s="44"/>
      <c r="WGF386" s="44"/>
      <c r="WGG386" s="44"/>
      <c r="WGH386" s="44"/>
      <c r="WGI386" s="44"/>
      <c r="WGJ386" s="44"/>
      <c r="WGK386" s="44"/>
      <c r="WGL386" s="44"/>
      <c r="WGM386" s="44"/>
      <c r="WGN386" s="44"/>
      <c r="WGO386" s="44"/>
      <c r="WGP386" s="44"/>
      <c r="WGQ386" s="44"/>
      <c r="WGR386" s="44"/>
      <c r="WGS386" s="44"/>
      <c r="WGT386" s="44"/>
      <c r="WGU386" s="44"/>
      <c r="WGV386" s="44"/>
      <c r="WGW386" s="44"/>
      <c r="WGX386" s="44"/>
      <c r="WGY386" s="44"/>
      <c r="WGZ386" s="44"/>
      <c r="WHA386" s="44"/>
      <c r="WHB386" s="44"/>
      <c r="WHC386" s="44"/>
      <c r="WHD386" s="44"/>
      <c r="WHE386" s="44"/>
      <c r="WHF386" s="44"/>
      <c r="WHG386" s="44"/>
      <c r="WHH386" s="44"/>
      <c r="WHI386" s="44"/>
      <c r="WHJ386" s="44"/>
      <c r="WHK386" s="44"/>
      <c r="WHL386" s="44"/>
      <c r="WHM386" s="44"/>
      <c r="WHN386" s="44"/>
      <c r="WHO386" s="44"/>
      <c r="WHP386" s="44"/>
      <c r="WHQ386" s="44"/>
      <c r="WHR386" s="44"/>
      <c r="WHS386" s="44"/>
      <c r="WHT386" s="44"/>
      <c r="WHU386" s="44"/>
      <c r="WHV386" s="44"/>
      <c r="WHW386" s="44"/>
      <c r="WHX386" s="44"/>
      <c r="WHY386" s="44"/>
      <c r="WHZ386" s="44"/>
      <c r="WIA386" s="44"/>
      <c r="WIB386" s="44"/>
      <c r="WIC386" s="44"/>
      <c r="WID386" s="44"/>
      <c r="WIE386" s="44"/>
      <c r="WIF386" s="44"/>
      <c r="WIG386" s="44"/>
      <c r="WIH386" s="44"/>
      <c r="WII386" s="44"/>
      <c r="WIJ386" s="44"/>
      <c r="WIK386" s="44"/>
      <c r="WIL386" s="44"/>
      <c r="WIM386" s="44"/>
      <c r="WIN386" s="44"/>
      <c r="WIO386" s="44"/>
      <c r="WIP386" s="44"/>
      <c r="WIQ386" s="44"/>
      <c r="WIR386" s="44"/>
      <c r="WIS386" s="44"/>
      <c r="WIT386" s="44"/>
      <c r="WIU386" s="44"/>
      <c r="WIV386" s="44"/>
      <c r="WIW386" s="44"/>
      <c r="WIX386" s="44"/>
      <c r="WIY386" s="44"/>
      <c r="WIZ386" s="44"/>
      <c r="WJA386" s="44"/>
      <c r="WJB386" s="44"/>
      <c r="WJC386" s="44"/>
      <c r="WJD386" s="44"/>
      <c r="WJE386" s="44"/>
      <c r="WJF386" s="44"/>
      <c r="WJG386" s="44"/>
      <c r="WJH386" s="44"/>
      <c r="WJI386" s="44"/>
      <c r="WJJ386" s="44"/>
      <c r="WJK386" s="44"/>
      <c r="WJL386" s="44"/>
      <c r="WJM386" s="44"/>
      <c r="WJN386" s="44"/>
      <c r="WJO386" s="44"/>
      <c r="WJP386" s="44"/>
      <c r="WJQ386" s="44"/>
      <c r="WJR386" s="44"/>
      <c r="WJS386" s="44"/>
      <c r="WJT386" s="44"/>
      <c r="WJU386" s="44"/>
      <c r="WJV386" s="44"/>
      <c r="WJW386" s="44"/>
      <c r="WJX386" s="44"/>
      <c r="WJY386" s="44"/>
      <c r="WJZ386" s="44"/>
      <c r="WKA386" s="44"/>
      <c r="WKB386" s="44"/>
      <c r="WKC386" s="44"/>
      <c r="WKD386" s="44"/>
      <c r="WKE386" s="44"/>
      <c r="WKF386" s="44"/>
      <c r="WKG386" s="44"/>
      <c r="WKH386" s="44"/>
      <c r="WKI386" s="44"/>
      <c r="WKJ386" s="44"/>
      <c r="WKK386" s="44"/>
      <c r="WKL386" s="44"/>
      <c r="WKM386" s="44"/>
      <c r="WKN386" s="44"/>
      <c r="WKO386" s="44"/>
      <c r="WKP386" s="44"/>
      <c r="WKQ386" s="44"/>
      <c r="WKR386" s="44"/>
      <c r="WKS386" s="44"/>
      <c r="WKT386" s="44"/>
      <c r="WKU386" s="44"/>
      <c r="WKV386" s="44"/>
      <c r="WKW386" s="44"/>
      <c r="WKX386" s="44"/>
      <c r="WKY386" s="44"/>
      <c r="WKZ386" s="44"/>
      <c r="WLA386" s="44"/>
      <c r="WLB386" s="44"/>
      <c r="WLC386" s="44"/>
      <c r="WLD386" s="44"/>
      <c r="WLE386" s="44"/>
      <c r="WLF386" s="44"/>
      <c r="WLG386" s="44"/>
      <c r="WLH386" s="44"/>
      <c r="WLI386" s="44"/>
      <c r="WLJ386" s="44"/>
      <c r="WLK386" s="44"/>
      <c r="WLL386" s="44"/>
      <c r="WLM386" s="44"/>
      <c r="WLN386" s="44"/>
      <c r="WLO386" s="44"/>
      <c r="WLP386" s="44"/>
      <c r="WLQ386" s="44"/>
      <c r="WLR386" s="44"/>
      <c r="WLS386" s="44"/>
      <c r="WLT386" s="44"/>
      <c r="WLU386" s="44"/>
      <c r="WLV386" s="44"/>
      <c r="WLW386" s="44"/>
      <c r="WLX386" s="44"/>
      <c r="WLY386" s="44"/>
      <c r="WLZ386" s="44"/>
      <c r="WMA386" s="44"/>
      <c r="WMB386" s="44"/>
      <c r="WMC386" s="44"/>
      <c r="WMD386" s="44"/>
      <c r="WME386" s="44"/>
      <c r="WMF386" s="44"/>
      <c r="WMG386" s="44"/>
      <c r="WMH386" s="44"/>
      <c r="WMI386" s="44"/>
      <c r="WMJ386" s="44"/>
      <c r="WMK386" s="44"/>
      <c r="WML386" s="44"/>
      <c r="WMM386" s="44"/>
      <c r="WMN386" s="44"/>
      <c r="WMO386" s="44"/>
      <c r="WMP386" s="44"/>
      <c r="WMQ386" s="44"/>
      <c r="WMR386" s="44"/>
      <c r="WMS386" s="44"/>
      <c r="WMT386" s="44"/>
      <c r="WMU386" s="44"/>
      <c r="WMV386" s="44"/>
      <c r="WMW386" s="44"/>
      <c r="WMX386" s="44"/>
      <c r="WMY386" s="44"/>
      <c r="WMZ386" s="44"/>
      <c r="WNA386" s="44"/>
      <c r="WNB386" s="44"/>
      <c r="WNC386" s="44"/>
      <c r="WND386" s="44"/>
      <c r="WNE386" s="44"/>
      <c r="WNF386" s="44"/>
      <c r="WNG386" s="44"/>
      <c r="WNH386" s="44"/>
      <c r="WNI386" s="44"/>
      <c r="WNJ386" s="44"/>
      <c r="WNK386" s="44"/>
      <c r="WNL386" s="44"/>
      <c r="WNM386" s="44"/>
      <c r="WNN386" s="44"/>
      <c r="WNO386" s="44"/>
      <c r="WNP386" s="44"/>
      <c r="WNQ386" s="44"/>
      <c r="WNR386" s="44"/>
      <c r="WNS386" s="44"/>
      <c r="WNT386" s="44"/>
      <c r="WNU386" s="44"/>
      <c r="WNV386" s="44"/>
      <c r="WNW386" s="44"/>
      <c r="WNX386" s="44"/>
      <c r="WNY386" s="44"/>
      <c r="WNZ386" s="44"/>
      <c r="WOA386" s="44"/>
      <c r="WOB386" s="44"/>
      <c r="WOC386" s="44"/>
      <c r="WOD386" s="44"/>
      <c r="WOE386" s="44"/>
      <c r="WOF386" s="44"/>
      <c r="WOG386" s="44"/>
      <c r="WOH386" s="44"/>
      <c r="WOI386" s="44"/>
      <c r="WOJ386" s="44"/>
      <c r="WOK386" s="44"/>
      <c r="WOL386" s="44"/>
      <c r="WOM386" s="44"/>
      <c r="WON386" s="44"/>
      <c r="WOO386" s="44"/>
      <c r="WOP386" s="44"/>
      <c r="WOQ386" s="44"/>
      <c r="WOR386" s="44"/>
      <c r="WOS386" s="44"/>
      <c r="WOT386" s="44"/>
      <c r="WOU386" s="44"/>
      <c r="WOV386" s="44"/>
      <c r="WOW386" s="44"/>
      <c r="WOX386" s="44"/>
      <c r="WOY386" s="44"/>
      <c r="WOZ386" s="44"/>
      <c r="WPA386" s="44"/>
      <c r="WPB386" s="44"/>
      <c r="WPC386" s="44"/>
      <c r="WPD386" s="44"/>
      <c r="WPE386" s="44"/>
      <c r="WPF386" s="44"/>
      <c r="WPG386" s="44"/>
      <c r="WPH386" s="44"/>
      <c r="WPI386" s="44"/>
      <c r="WPJ386" s="44"/>
      <c r="WPK386" s="44"/>
      <c r="WPL386" s="44"/>
      <c r="WPM386" s="44"/>
      <c r="WPN386" s="44"/>
      <c r="WPO386" s="44"/>
      <c r="WPP386" s="44"/>
      <c r="WPQ386" s="44"/>
      <c r="WPR386" s="44"/>
      <c r="WPS386" s="44"/>
      <c r="WPT386" s="44"/>
      <c r="WPU386" s="44"/>
      <c r="WPV386" s="44"/>
      <c r="WPW386" s="44"/>
      <c r="WPX386" s="44"/>
      <c r="WPY386" s="44"/>
      <c r="WPZ386" s="44"/>
      <c r="WQA386" s="44"/>
      <c r="WQB386" s="44"/>
      <c r="WQC386" s="44"/>
      <c r="WQD386" s="44"/>
      <c r="WQE386" s="44"/>
      <c r="WQF386" s="44"/>
      <c r="WQG386" s="44"/>
      <c r="WQH386" s="44"/>
      <c r="WQI386" s="44"/>
      <c r="WQJ386" s="44"/>
      <c r="WQK386" s="44"/>
      <c r="WQL386" s="44"/>
      <c r="WQM386" s="44"/>
      <c r="WQN386" s="44"/>
      <c r="WQO386" s="44"/>
      <c r="WQP386" s="44"/>
      <c r="WQQ386" s="44"/>
      <c r="WQR386" s="44"/>
      <c r="WQS386" s="44"/>
      <c r="WQT386" s="44"/>
      <c r="WQU386" s="44"/>
      <c r="WQV386" s="44"/>
      <c r="WQW386" s="44"/>
      <c r="WQX386" s="44"/>
      <c r="WQY386" s="44"/>
      <c r="WQZ386" s="44"/>
      <c r="WRA386" s="44"/>
      <c r="WRB386" s="44"/>
      <c r="WRC386" s="44"/>
      <c r="WRD386" s="44"/>
      <c r="WRE386" s="44"/>
      <c r="WRF386" s="44"/>
      <c r="WRG386" s="44"/>
      <c r="WRH386" s="44"/>
      <c r="WRI386" s="44"/>
      <c r="WRJ386" s="44"/>
      <c r="WRK386" s="44"/>
      <c r="WRL386" s="44"/>
      <c r="WRM386" s="44"/>
      <c r="WRN386" s="44"/>
      <c r="WRO386" s="44"/>
      <c r="WRP386" s="44"/>
      <c r="WRQ386" s="44"/>
      <c r="WRR386" s="44"/>
      <c r="WRS386" s="44"/>
      <c r="WRT386" s="44"/>
      <c r="WRU386" s="44"/>
      <c r="WRV386" s="44"/>
      <c r="WRW386" s="44"/>
      <c r="WRX386" s="44"/>
      <c r="WRY386" s="44"/>
      <c r="WRZ386" s="44"/>
      <c r="WSA386" s="44"/>
      <c r="WSB386" s="44"/>
      <c r="WSC386" s="44"/>
      <c r="WSD386" s="44"/>
      <c r="WSE386" s="44"/>
      <c r="WSF386" s="44"/>
      <c r="WSG386" s="44"/>
      <c r="WSH386" s="44"/>
      <c r="WSI386" s="44"/>
      <c r="WSJ386" s="44"/>
      <c r="WSK386" s="44"/>
      <c r="WSL386" s="44"/>
      <c r="WSM386" s="44"/>
      <c r="WSN386" s="44"/>
      <c r="WSO386" s="44"/>
      <c r="WSP386" s="44"/>
      <c r="WSQ386" s="44"/>
      <c r="WSR386" s="44"/>
      <c r="WSS386" s="44"/>
      <c r="WST386" s="44"/>
      <c r="WSU386" s="44"/>
      <c r="WSV386" s="44"/>
      <c r="WSW386" s="44"/>
      <c r="WSX386" s="44"/>
      <c r="WSY386" s="44"/>
      <c r="WSZ386" s="44"/>
      <c r="WTA386" s="44"/>
      <c r="WTB386" s="44"/>
      <c r="WTC386" s="44"/>
      <c r="WTD386" s="44"/>
      <c r="WTE386" s="44"/>
      <c r="WTF386" s="44"/>
      <c r="WTG386" s="44"/>
      <c r="WTH386" s="44"/>
      <c r="WTI386" s="44"/>
      <c r="WTJ386" s="44"/>
      <c r="WTK386" s="44"/>
      <c r="WTL386" s="44"/>
      <c r="WTM386" s="44"/>
      <c r="WTN386" s="44"/>
      <c r="WTO386" s="44"/>
      <c r="WTP386" s="44"/>
      <c r="WTQ386" s="44"/>
      <c r="WTR386" s="44"/>
      <c r="WTS386" s="44"/>
      <c r="WTT386" s="44"/>
      <c r="WTU386" s="44"/>
      <c r="WTV386" s="44"/>
      <c r="WTW386" s="44"/>
      <c r="WTX386" s="44"/>
      <c r="WTY386" s="44"/>
      <c r="WTZ386" s="44"/>
      <c r="WUA386" s="44"/>
      <c r="WUB386" s="44"/>
      <c r="WUC386" s="44"/>
      <c r="WUD386" s="44"/>
      <c r="WUE386" s="44"/>
      <c r="WUF386" s="44"/>
      <c r="WUG386" s="44"/>
      <c r="WUH386" s="44"/>
      <c r="WUI386" s="44"/>
      <c r="WUJ386" s="44"/>
      <c r="WUK386" s="44"/>
      <c r="WUL386" s="44"/>
      <c r="WUM386" s="44"/>
      <c r="WUN386" s="44"/>
      <c r="WUO386" s="44"/>
      <c r="WUP386" s="44"/>
      <c r="WUQ386" s="44"/>
      <c r="WUR386" s="44"/>
      <c r="WUS386" s="44"/>
      <c r="WUT386" s="44"/>
      <c r="WUU386" s="44"/>
      <c r="WUV386" s="44"/>
      <c r="WUW386" s="44"/>
      <c r="WUX386" s="44"/>
      <c r="WUY386" s="44"/>
      <c r="WUZ386" s="44"/>
      <c r="WVA386" s="44"/>
      <c r="WVB386" s="44"/>
      <c r="WVC386" s="44"/>
      <c r="WVD386" s="44"/>
      <c r="WVE386" s="44"/>
      <c r="WVF386" s="44"/>
      <c r="WVG386" s="44"/>
      <c r="WVH386" s="44"/>
      <c r="WVI386" s="44"/>
      <c r="WVJ386" s="44"/>
      <c r="WVK386" s="44"/>
      <c r="WVL386" s="44"/>
      <c r="WVM386" s="44"/>
      <c r="WVN386" s="44"/>
      <c r="WVO386" s="44"/>
      <c r="WVP386" s="44"/>
      <c r="WVQ386" s="44"/>
      <c r="WVR386" s="44"/>
      <c r="WVS386" s="44"/>
      <c r="WVT386" s="44"/>
      <c r="WVU386" s="44"/>
      <c r="WVV386" s="44"/>
      <c r="WVW386" s="44"/>
      <c r="WVX386" s="44"/>
      <c r="WVY386" s="44"/>
      <c r="WVZ386" s="44"/>
      <c r="WWA386" s="44"/>
      <c r="WWB386" s="44"/>
      <c r="WWC386" s="44"/>
      <c r="WWD386" s="44"/>
      <c r="WWE386" s="44"/>
      <c r="WWF386" s="44"/>
      <c r="WWG386" s="44"/>
      <c r="WWH386" s="44"/>
      <c r="WWI386" s="44"/>
      <c r="WWJ386" s="44"/>
      <c r="WWK386" s="44"/>
      <c r="WWL386" s="44"/>
      <c r="WWM386" s="44"/>
      <c r="WWN386" s="44"/>
      <c r="WWO386" s="44"/>
      <c r="WWP386" s="44"/>
      <c r="WWQ386" s="44"/>
      <c r="WWR386" s="44"/>
      <c r="WWS386" s="44"/>
      <c r="WWT386" s="44"/>
      <c r="WWU386" s="44"/>
      <c r="WWV386" s="44"/>
      <c r="WWW386" s="44"/>
      <c r="WWX386" s="44"/>
      <c r="WWY386" s="44"/>
      <c r="WWZ386" s="44"/>
      <c r="WXA386" s="44"/>
      <c r="WXB386" s="44"/>
      <c r="WXC386" s="44"/>
      <c r="WXD386" s="44"/>
      <c r="WXE386" s="44"/>
      <c r="WXF386" s="44"/>
      <c r="WXG386" s="44"/>
      <c r="WXH386" s="44"/>
      <c r="WXI386" s="44"/>
      <c r="WXJ386" s="44"/>
      <c r="WXK386" s="44"/>
      <c r="WXL386" s="44"/>
      <c r="WXM386" s="44"/>
      <c r="WXN386" s="44"/>
      <c r="WXO386" s="44"/>
      <c r="WXP386" s="44"/>
      <c r="WXQ386" s="44"/>
      <c r="WXR386" s="44"/>
      <c r="WXS386" s="44"/>
      <c r="WXT386" s="44"/>
      <c r="WXU386" s="44"/>
      <c r="WXV386" s="44"/>
      <c r="WXW386" s="44"/>
      <c r="WXX386" s="44"/>
      <c r="WXY386" s="44"/>
      <c r="WXZ386" s="44"/>
      <c r="WYA386" s="44"/>
      <c r="WYB386" s="44"/>
      <c r="WYC386" s="44"/>
      <c r="WYD386" s="44"/>
      <c r="WYE386" s="44"/>
      <c r="WYF386" s="44"/>
      <c r="WYG386" s="44"/>
      <c r="WYH386" s="44"/>
      <c r="WYI386" s="44"/>
      <c r="WYJ386" s="44"/>
      <c r="WYK386" s="44"/>
      <c r="WYL386" s="44"/>
      <c r="WYM386" s="44"/>
      <c r="WYN386" s="44"/>
      <c r="WYO386" s="44"/>
      <c r="WYP386" s="44"/>
      <c r="WYQ386" s="44"/>
      <c r="WYR386" s="44"/>
      <c r="WYS386" s="44"/>
      <c r="WYT386" s="44"/>
      <c r="WYU386" s="44"/>
      <c r="WYV386" s="44"/>
      <c r="WYW386" s="44"/>
      <c r="WYX386" s="44"/>
      <c r="WYY386" s="44"/>
      <c r="WYZ386" s="44"/>
      <c r="WZA386" s="44"/>
      <c r="WZB386" s="44"/>
      <c r="WZC386" s="44"/>
      <c r="WZD386" s="44"/>
      <c r="WZE386" s="44"/>
      <c r="WZF386" s="44"/>
      <c r="WZG386" s="44"/>
      <c r="WZH386" s="44"/>
      <c r="WZI386" s="44"/>
      <c r="WZJ386" s="44"/>
      <c r="WZK386" s="44"/>
      <c r="WZL386" s="44"/>
      <c r="WZM386" s="44"/>
      <c r="WZN386" s="44"/>
      <c r="WZO386" s="44"/>
      <c r="WZP386" s="44"/>
      <c r="WZQ386" s="44"/>
      <c r="WZR386" s="44"/>
      <c r="WZS386" s="44"/>
      <c r="WZT386" s="44"/>
      <c r="WZU386" s="44"/>
      <c r="WZV386" s="44"/>
      <c r="WZW386" s="44"/>
      <c r="WZX386" s="44"/>
      <c r="WZY386" s="44"/>
      <c r="WZZ386" s="44"/>
      <c r="XAA386" s="44"/>
      <c r="XAB386" s="44"/>
      <c r="XAC386" s="44"/>
      <c r="XAD386" s="44"/>
      <c r="XAE386" s="44"/>
      <c r="XAF386" s="44"/>
      <c r="XAG386" s="44"/>
      <c r="XAH386" s="44"/>
      <c r="XAI386" s="44"/>
      <c r="XAJ386" s="44"/>
      <c r="XAK386" s="44"/>
      <c r="XAL386" s="44"/>
      <c r="XAM386" s="44"/>
      <c r="XAN386" s="44"/>
      <c r="XAO386" s="44"/>
      <c r="XAP386" s="44"/>
      <c r="XAQ386" s="44"/>
      <c r="XAR386" s="44"/>
      <c r="XAS386" s="44"/>
      <c r="XAT386" s="44"/>
      <c r="XAU386" s="44"/>
      <c r="XAV386" s="44"/>
      <c r="XAW386" s="44"/>
      <c r="XAX386" s="44"/>
      <c r="XAY386" s="44"/>
      <c r="XAZ386" s="44"/>
      <c r="XBA386" s="44"/>
      <c r="XBB386" s="44"/>
      <c r="XBC386" s="44"/>
      <c r="XBD386" s="44"/>
      <c r="XBE386" s="44"/>
      <c r="XBF386" s="44"/>
      <c r="XBG386" s="44"/>
      <c r="XBH386" s="44"/>
      <c r="XBI386" s="44"/>
      <c r="XBJ386" s="44"/>
      <c r="XBK386" s="44"/>
      <c r="XBL386" s="44"/>
      <c r="XBM386" s="44"/>
      <c r="XBN386" s="44"/>
      <c r="XBO386" s="44"/>
      <c r="XBP386" s="44"/>
      <c r="XBQ386" s="44"/>
      <c r="XBR386" s="44"/>
      <c r="XBS386" s="44"/>
      <c r="XBT386" s="44"/>
      <c r="XBU386" s="44"/>
      <c r="XBV386" s="44"/>
      <c r="XBW386" s="44"/>
      <c r="XBX386" s="44"/>
      <c r="XBY386" s="44"/>
      <c r="XBZ386" s="44"/>
      <c r="XCA386" s="44"/>
      <c r="XCB386" s="44"/>
      <c r="XCC386" s="44"/>
      <c r="XCD386" s="44"/>
      <c r="XCE386" s="44"/>
      <c r="XCF386" s="44"/>
      <c r="XCG386" s="44"/>
      <c r="XCH386" s="44"/>
      <c r="XCI386" s="44"/>
      <c r="XCJ386" s="44"/>
      <c r="XCK386" s="44"/>
      <c r="XCL386" s="44"/>
      <c r="XCM386" s="44"/>
      <c r="XCN386" s="44"/>
      <c r="XCO386" s="44"/>
      <c r="XCP386" s="44"/>
      <c r="XCQ386" s="44"/>
      <c r="XCR386" s="44"/>
      <c r="XCS386" s="44"/>
      <c r="XCT386" s="44"/>
      <c r="XCU386" s="44"/>
      <c r="XCV386" s="44"/>
      <c r="XCW386" s="44"/>
      <c r="XCX386" s="44"/>
      <c r="XCY386" s="44"/>
      <c r="XCZ386" s="44"/>
      <c r="XDA386" s="44"/>
      <c r="XDB386" s="44"/>
      <c r="XDC386" s="44"/>
      <c r="XDD386" s="44"/>
      <c r="XDE386" s="44"/>
      <c r="XDF386" s="44"/>
      <c r="XDG386" s="44"/>
      <c r="XDH386" s="44"/>
      <c r="XDI386" s="44"/>
      <c r="XDJ386" s="44"/>
      <c r="XDK386" s="44"/>
      <c r="XDL386" s="44"/>
      <c r="XDM386" s="44"/>
      <c r="XDN386" s="44"/>
      <c r="XDO386" s="44"/>
      <c r="XDP386" s="44"/>
      <c r="XDQ386" s="44"/>
      <c r="XDR386" s="44"/>
      <c r="XDS386" s="44"/>
      <c r="XDT386" s="44"/>
      <c r="XDU386" s="44"/>
      <c r="XDV386" s="44"/>
      <c r="XDW386" s="44"/>
      <c r="XDX386" s="44"/>
      <c r="XDY386" s="44"/>
      <c r="XDZ386" s="44"/>
      <c r="XEA386" s="44"/>
      <c r="XEB386" s="44"/>
      <c r="XEC386" s="44"/>
      <c r="XED386" s="44"/>
      <c r="XEE386" s="44"/>
      <c r="XEF386" s="44"/>
      <c r="XEG386" s="44"/>
      <c r="XEH386" s="44"/>
      <c r="XEI386" s="44"/>
      <c r="XEJ386" s="44"/>
    </row>
    <row r="387" spans="1:16364" ht="26.25" customHeight="1" x14ac:dyDescent="0.25">
      <c r="A387" s="300" t="s">
        <v>135</v>
      </c>
      <c r="B387" s="300"/>
      <c r="C387" s="300"/>
      <c r="D387" s="300"/>
      <c r="E387" s="300"/>
      <c r="F387" s="300"/>
      <c r="G387" s="300"/>
      <c r="H387" s="300"/>
      <c r="I387" s="300"/>
      <c r="J387" s="300"/>
      <c r="K387" s="300"/>
      <c r="L387" s="300"/>
      <c r="M387" s="300"/>
      <c r="N387" s="300"/>
      <c r="O387" s="300"/>
      <c r="P387" s="300"/>
    </row>
    <row r="388" spans="1:16364" ht="18" customHeight="1" x14ac:dyDescent="0.25">
      <c r="A388" s="300" t="s">
        <v>136</v>
      </c>
      <c r="B388" s="300"/>
      <c r="C388" s="300"/>
      <c r="D388" s="300"/>
      <c r="E388" s="300"/>
      <c r="F388" s="300"/>
      <c r="G388" s="300"/>
      <c r="H388" s="300"/>
      <c r="I388" s="300"/>
      <c r="J388" s="300"/>
      <c r="K388" s="300"/>
      <c r="L388" s="300"/>
      <c r="M388" s="300"/>
      <c r="N388" s="300"/>
      <c r="O388" s="300"/>
      <c r="P388" s="300"/>
    </row>
    <row r="389" spans="1:16364" x14ac:dyDescent="0.25">
      <c r="A389" s="41" t="s">
        <v>137</v>
      </c>
    </row>
    <row r="390" spans="1:16364" x14ac:dyDescent="0.25">
      <c r="A390" s="41" t="s">
        <v>138</v>
      </c>
    </row>
    <row r="391" spans="1:16364" ht="40.5" customHeight="1" x14ac:dyDescent="0.25">
      <c r="A391" s="300" t="s">
        <v>139</v>
      </c>
      <c r="B391" s="300"/>
      <c r="C391" s="300"/>
      <c r="D391" s="300"/>
      <c r="E391" s="300"/>
      <c r="F391" s="300"/>
      <c r="G391" s="300"/>
      <c r="H391" s="300"/>
      <c r="I391" s="300"/>
      <c r="J391" s="300"/>
      <c r="K391" s="300"/>
      <c r="L391" s="300"/>
      <c r="M391" s="300"/>
      <c r="N391" s="300"/>
      <c r="O391" s="300"/>
      <c r="P391" s="300"/>
    </row>
    <row r="392" spans="1:16364" x14ac:dyDescent="0.25">
      <c r="A392" s="41" t="s">
        <v>149</v>
      </c>
    </row>
    <row r="393" spans="1:16364" x14ac:dyDescent="0.25">
      <c r="H393" s="39"/>
      <c r="I393" s="39"/>
    </row>
    <row r="394" spans="1:16364" x14ac:dyDescent="0.25">
      <c r="H394" s="39"/>
      <c r="I394" s="39"/>
    </row>
    <row r="395" spans="1:16364" x14ac:dyDescent="0.25">
      <c r="H395" s="39"/>
      <c r="I395" s="39"/>
    </row>
    <row r="396" spans="1:16364" x14ac:dyDescent="0.25">
      <c r="H396" s="39"/>
    </row>
    <row r="397" spans="1:16364" x14ac:dyDescent="0.25">
      <c r="H397" s="39"/>
      <c r="M397" s="1" t="s">
        <v>212</v>
      </c>
    </row>
    <row r="398" spans="1:16364" x14ac:dyDescent="0.25">
      <c r="H398" s="39"/>
    </row>
    <row r="399" spans="1:16364" ht="24" customHeight="1" x14ac:dyDescent="0.25"/>
  </sheetData>
  <autoFilter ref="A10:XEJ377"/>
  <customSheetViews>
    <customSheetView guid="{4FBDDA4C-9C50-46B5-80B9-2ABFA6B3F8C6}" scale="90" fitToPage="1" printArea="1" showAutoFilter="1" hiddenRows="1" topLeftCell="A7">
      <pane xSplit="7" ySplit="6" topLeftCell="H357" activePane="bottomRight" state="frozen"/>
      <selection pane="bottomRight" activeCell="F373" sqref="F373"/>
      <rowBreaks count="2" manualBreakCount="2">
        <brk id="182" max="15" man="1"/>
        <brk id="342" max="15" man="1"/>
      </rowBreaks>
      <pageMargins left="0.39370078740157483" right="0.39370078740157483" top="0.39370078740157483" bottom="0.31496062992125984" header="0.31496062992125984" footer="0.31496062992125984"/>
      <pageSetup paperSize="9" scale="57" fitToHeight="0" orientation="landscape" r:id="rId1"/>
      <autoFilter ref="A10:XEJ371"/>
    </customSheetView>
    <customSheetView guid="{7AB4C68F-1C22-48DA-9E01-F95B99710324}" scale="70" showPageBreaks="1" fitToPage="1" printArea="1" topLeftCell="A7">
      <pane xSplit="7" ySplit="6" topLeftCell="H334" activePane="bottomRight" state="frozen"/>
      <selection pane="bottomRight" activeCell="A349" sqref="A349:A357"/>
      <rowBreaks count="2" manualBreakCount="2">
        <brk id="169" max="15" man="1"/>
        <brk id="314" max="15" man="1"/>
      </rowBreaks>
      <pageMargins left="0.39370078740157483" right="0.39370078740157483" top="0.39370078740157483" bottom="0.31496062992125984" header="0.31496062992125984" footer="0.31496062992125984"/>
      <pageSetup paperSize="9" scale="57" fitToHeight="0" orientation="landscape" r:id="rId2"/>
    </customSheetView>
  </customSheetViews>
  <mergeCells count="168">
    <mergeCell ref="O76:O83"/>
    <mergeCell ref="P76:P83"/>
    <mergeCell ref="P272:P280"/>
    <mergeCell ref="A262:A271"/>
    <mergeCell ref="O262:O271"/>
    <mergeCell ref="P262:P271"/>
    <mergeCell ref="B284:B285"/>
    <mergeCell ref="A254:A261"/>
    <mergeCell ref="P236:P244"/>
    <mergeCell ref="A227:A235"/>
    <mergeCell ref="O227:O235"/>
    <mergeCell ref="P227:P235"/>
    <mergeCell ref="A218:A226"/>
    <mergeCell ref="O218:O226"/>
    <mergeCell ref="B221:B222"/>
    <mergeCell ref="P218:P226"/>
    <mergeCell ref="P201:P208"/>
    <mergeCell ref="A193:A200"/>
    <mergeCell ref="O193:O200"/>
    <mergeCell ref="P193:P200"/>
    <mergeCell ref="B212:B213"/>
    <mergeCell ref="O209:O217"/>
    <mergeCell ref="P209:P217"/>
    <mergeCell ref="A201:A208"/>
    <mergeCell ref="A121:A129"/>
    <mergeCell ref="P121:P129"/>
    <mergeCell ref="A84:P84"/>
    <mergeCell ref="B106:B107"/>
    <mergeCell ref="B88:B90"/>
    <mergeCell ref="B115:B116"/>
    <mergeCell ref="A112:A120"/>
    <mergeCell ref="A103:A111"/>
    <mergeCell ref="O112:O120"/>
    <mergeCell ref="P112:P120"/>
    <mergeCell ref="A85:A94"/>
    <mergeCell ref="O85:O94"/>
    <mergeCell ref="O201:O208"/>
    <mergeCell ref="A209:A217"/>
    <mergeCell ref="A317:A324"/>
    <mergeCell ref="O317:O324"/>
    <mergeCell ref="P317:P324"/>
    <mergeCell ref="B301:B303"/>
    <mergeCell ref="P177:P184"/>
    <mergeCell ref="O177:O184"/>
    <mergeCell ref="A163:A169"/>
    <mergeCell ref="O163:O169"/>
    <mergeCell ref="A177:A184"/>
    <mergeCell ref="P163:P169"/>
    <mergeCell ref="A170:A176"/>
    <mergeCell ref="B265:B267"/>
    <mergeCell ref="A245:A253"/>
    <mergeCell ref="P245:P253"/>
    <mergeCell ref="O245:O253"/>
    <mergeCell ref="P281:P289"/>
    <mergeCell ref="A272:A280"/>
    <mergeCell ref="O272:O280"/>
    <mergeCell ref="O254:O261"/>
    <mergeCell ref="P254:P261"/>
    <mergeCell ref="B230:B231"/>
    <mergeCell ref="B239:B240"/>
    <mergeCell ref="A236:A244"/>
    <mergeCell ref="O236:O244"/>
    <mergeCell ref="A341:A348"/>
    <mergeCell ref="P341:P348"/>
    <mergeCell ref="O341:O348"/>
    <mergeCell ref="A325:A339"/>
    <mergeCell ref="A281:A289"/>
    <mergeCell ref="O281:O289"/>
    <mergeCell ref="O325:O339"/>
    <mergeCell ref="A185:A192"/>
    <mergeCell ref="O185:O192"/>
    <mergeCell ref="P185:P192"/>
    <mergeCell ref="P325:P339"/>
    <mergeCell ref="A340:P340"/>
    <mergeCell ref="B311:B312"/>
    <mergeCell ref="A308:A316"/>
    <mergeCell ref="O308:O316"/>
    <mergeCell ref="P308:P316"/>
    <mergeCell ref="A298:A307"/>
    <mergeCell ref="O298:O307"/>
    <mergeCell ref="P298:P307"/>
    <mergeCell ref="A290:A297"/>
    <mergeCell ref="O290:O297"/>
    <mergeCell ref="P290:P297"/>
    <mergeCell ref="B248:B249"/>
    <mergeCell ref="B275:B276"/>
    <mergeCell ref="A391:P391"/>
    <mergeCell ref="A383:P383"/>
    <mergeCell ref="A387:P387"/>
    <mergeCell ref="A388:P388"/>
    <mergeCell ref="B352:B353"/>
    <mergeCell ref="A370:A375"/>
    <mergeCell ref="O370:O375"/>
    <mergeCell ref="P370:P375"/>
    <mergeCell ref="A358:A363"/>
    <mergeCell ref="O358:O363"/>
    <mergeCell ref="P358:P363"/>
    <mergeCell ref="A349:A357"/>
    <mergeCell ref="O349:O357"/>
    <mergeCell ref="P349:P357"/>
    <mergeCell ref="A364:A369"/>
    <mergeCell ref="O364:O369"/>
    <mergeCell ref="P364:P369"/>
    <mergeCell ref="A53:A59"/>
    <mergeCell ref="O170:O176"/>
    <mergeCell ref="P170:P176"/>
    <mergeCell ref="A137:A146"/>
    <mergeCell ref="A156:A162"/>
    <mergeCell ref="O156:O162"/>
    <mergeCell ref="P156:P162"/>
    <mergeCell ref="O103:O111"/>
    <mergeCell ref="P103:P111"/>
    <mergeCell ref="A95:A102"/>
    <mergeCell ref="O95:O102"/>
    <mergeCell ref="O137:O146"/>
    <mergeCell ref="P137:P146"/>
    <mergeCell ref="P95:P102"/>
    <mergeCell ref="O121:O129"/>
    <mergeCell ref="A76:A83"/>
    <mergeCell ref="P85:P94"/>
    <mergeCell ref="A147:A155"/>
    <mergeCell ref="O147:O155"/>
    <mergeCell ref="P147:P155"/>
    <mergeCell ref="A130:A136"/>
    <mergeCell ref="O130:O136"/>
    <mergeCell ref="P130:P136"/>
    <mergeCell ref="B124:B125"/>
    <mergeCell ref="O7:O9"/>
    <mergeCell ref="P7:P9"/>
    <mergeCell ref="C8:G8"/>
    <mergeCell ref="A11:P11"/>
    <mergeCell ref="A12:P12"/>
    <mergeCell ref="B16:B19"/>
    <mergeCell ref="B27:B29"/>
    <mergeCell ref="B37:B39"/>
    <mergeCell ref="O34:O43"/>
    <mergeCell ref="P34:P43"/>
    <mergeCell ref="A34:A43"/>
    <mergeCell ref="A24:A33"/>
    <mergeCell ref="O24:O33"/>
    <mergeCell ref="P24:P33"/>
    <mergeCell ref="A13:A23"/>
    <mergeCell ref="P13:P23"/>
    <mergeCell ref="O13:O23"/>
    <mergeCell ref="H71:N74"/>
    <mergeCell ref="H63:N65"/>
    <mergeCell ref="N1:P1"/>
    <mergeCell ref="A4:P4"/>
    <mergeCell ref="A5:P5"/>
    <mergeCell ref="A7:A9"/>
    <mergeCell ref="B7:B9"/>
    <mergeCell ref="C7:G7"/>
    <mergeCell ref="H7:H9"/>
    <mergeCell ref="I7:L8"/>
    <mergeCell ref="M7:M9"/>
    <mergeCell ref="N7:N9"/>
    <mergeCell ref="O53:O59"/>
    <mergeCell ref="P53:P59"/>
    <mergeCell ref="B47:B48"/>
    <mergeCell ref="A44:A52"/>
    <mergeCell ref="A60:A67"/>
    <mergeCell ref="A68:A75"/>
    <mergeCell ref="O68:O75"/>
    <mergeCell ref="P68:P75"/>
    <mergeCell ref="O60:O67"/>
    <mergeCell ref="P60:P67"/>
    <mergeCell ref="P44:P52"/>
    <mergeCell ref="O44:O52"/>
  </mergeCells>
  <pageMargins left="0.39370078740157483" right="0.39370078740157483" top="0.39370078740157483" bottom="0.31496062992125984" header="0.31496062992125984" footer="0.31496062992125984"/>
  <pageSetup paperSize="9" scale="57" fitToHeight="0" orientation="landscape" r:id="rId3"/>
  <rowBreaks count="2" manualBreakCount="2">
    <brk id="184" max="15" man="1"/>
    <brk id="342" max="1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Q22"/>
  <sheetViews>
    <sheetView zoomScaleNormal="100" workbookViewId="0">
      <selection activeCell="M17" sqref="M17"/>
    </sheetView>
  </sheetViews>
  <sheetFormatPr defaultRowHeight="15" x14ac:dyDescent="0.25"/>
  <cols>
    <col min="1" max="1" width="22.7109375" customWidth="1"/>
    <col min="2" max="2" width="17.5703125" customWidth="1"/>
    <col min="3" max="3" width="10.28515625" customWidth="1"/>
    <col min="4" max="4" width="13.7109375" customWidth="1"/>
    <col min="5" max="5" width="12.7109375" customWidth="1"/>
    <col min="6" max="6" width="17.140625" customWidth="1"/>
    <col min="7" max="7" width="14.140625" customWidth="1"/>
    <col min="8" max="8" width="11.5703125" customWidth="1"/>
    <col min="9" max="9" width="14.7109375" customWidth="1"/>
    <col min="10" max="11" width="0" hidden="1" customWidth="1"/>
    <col min="16" max="16" width="10.140625" customWidth="1"/>
    <col min="17" max="17" width="12.85546875" customWidth="1"/>
  </cols>
  <sheetData>
    <row r="1" spans="1:17" ht="87" customHeight="1" x14ac:dyDescent="0.25">
      <c r="A1" s="13"/>
      <c r="B1" s="13"/>
      <c r="C1" s="13"/>
      <c r="D1" s="13"/>
      <c r="E1" s="13"/>
      <c r="F1" s="13"/>
      <c r="G1" s="13"/>
      <c r="H1" s="13"/>
      <c r="I1" s="13"/>
      <c r="J1" s="13"/>
      <c r="K1" s="306" t="s">
        <v>233</v>
      </c>
      <c r="L1" s="306"/>
      <c r="M1" s="306"/>
      <c r="N1" s="306"/>
      <c r="O1" s="306"/>
      <c r="P1" s="307"/>
      <c r="Q1" s="307"/>
    </row>
    <row r="2" spans="1:17" x14ac:dyDescent="0.25">
      <c r="A2" s="13"/>
      <c r="B2" s="13"/>
      <c r="C2" s="13"/>
      <c r="D2" s="13"/>
      <c r="E2" s="13"/>
      <c r="F2" s="13"/>
      <c r="G2" s="13"/>
      <c r="H2" s="13"/>
      <c r="I2" s="13"/>
      <c r="J2" s="13"/>
      <c r="K2" s="13"/>
      <c r="L2" s="13"/>
      <c r="M2" s="13"/>
      <c r="N2" s="13"/>
      <c r="O2" s="13"/>
      <c r="P2" s="13"/>
      <c r="Q2" s="13"/>
    </row>
    <row r="3" spans="1:17" x14ac:dyDescent="0.25">
      <c r="A3" s="13"/>
      <c r="B3" s="13"/>
      <c r="C3" s="13"/>
      <c r="D3" s="13"/>
      <c r="E3" s="13"/>
      <c r="F3" s="13"/>
      <c r="G3" s="13"/>
      <c r="H3" s="13"/>
      <c r="I3" s="13"/>
      <c r="J3" s="13"/>
      <c r="K3" s="13"/>
      <c r="L3" s="13"/>
      <c r="M3" s="13"/>
      <c r="N3" s="13"/>
      <c r="O3" s="13"/>
      <c r="P3" s="308" t="s">
        <v>234</v>
      </c>
      <c r="Q3" s="308"/>
    </row>
    <row r="4" spans="1:17" x14ac:dyDescent="0.25">
      <c r="A4" s="13"/>
      <c r="B4" s="13"/>
      <c r="C4" s="13"/>
      <c r="D4" s="13"/>
      <c r="E4" s="13"/>
      <c r="F4" s="13"/>
      <c r="G4" s="13"/>
      <c r="H4" s="13"/>
      <c r="I4" s="125"/>
      <c r="J4" s="13"/>
      <c r="K4" s="13"/>
      <c r="L4" s="13"/>
      <c r="M4" s="13"/>
      <c r="N4" s="13"/>
      <c r="O4" s="13"/>
      <c r="P4" s="13"/>
      <c r="Q4" s="13"/>
    </row>
    <row r="5" spans="1:17" ht="41.25" customHeight="1" x14ac:dyDescent="0.25">
      <c r="A5" s="309" t="s">
        <v>217</v>
      </c>
      <c r="B5" s="309"/>
      <c r="C5" s="309"/>
      <c r="D5" s="309"/>
      <c r="E5" s="309"/>
      <c r="F5" s="309"/>
      <c r="G5" s="309"/>
      <c r="H5" s="309"/>
      <c r="I5" s="309"/>
      <c r="J5" s="309"/>
      <c r="K5" s="309"/>
      <c r="L5" s="309"/>
      <c r="M5" s="309"/>
      <c r="N5" s="309"/>
      <c r="O5" s="309"/>
      <c r="P5" s="309"/>
      <c r="Q5" s="309"/>
    </row>
    <row r="6" spans="1:17" x14ac:dyDescent="0.25">
      <c r="A6" s="13"/>
      <c r="B6" s="13"/>
      <c r="C6" s="13"/>
      <c r="D6" s="13"/>
      <c r="E6" s="13"/>
      <c r="F6" s="13"/>
      <c r="G6" s="13"/>
      <c r="H6" s="13"/>
      <c r="I6" s="13"/>
      <c r="J6" s="13"/>
      <c r="K6" s="13"/>
      <c r="L6" s="13"/>
      <c r="M6" s="13"/>
      <c r="N6" s="13"/>
      <c r="O6" s="13"/>
      <c r="P6" s="13"/>
      <c r="Q6" s="13"/>
    </row>
    <row r="7" spans="1:17" ht="49.5" customHeight="1" x14ac:dyDescent="0.25">
      <c r="A7" s="310" t="s">
        <v>150</v>
      </c>
      <c r="B7" s="310" t="s">
        <v>151</v>
      </c>
      <c r="C7" s="310" t="s">
        <v>152</v>
      </c>
      <c r="D7" s="310" t="s">
        <v>153</v>
      </c>
      <c r="E7" s="310" t="s">
        <v>154</v>
      </c>
      <c r="F7" s="310" t="s">
        <v>155</v>
      </c>
      <c r="G7" s="310" t="s">
        <v>156</v>
      </c>
      <c r="H7" s="311" t="s">
        <v>157</v>
      </c>
      <c r="I7" s="310" t="s">
        <v>158</v>
      </c>
      <c r="J7" s="310" t="s">
        <v>159</v>
      </c>
      <c r="K7" s="310"/>
      <c r="L7" s="310"/>
      <c r="M7" s="310"/>
      <c r="N7" s="310"/>
      <c r="O7" s="310"/>
      <c r="P7" s="310"/>
      <c r="Q7" s="310" t="s">
        <v>160</v>
      </c>
    </row>
    <row r="8" spans="1:17" ht="39.75" customHeight="1" x14ac:dyDescent="0.25">
      <c r="A8" s="310"/>
      <c r="B8" s="310"/>
      <c r="C8" s="310"/>
      <c r="D8" s="310"/>
      <c r="E8" s="310"/>
      <c r="F8" s="310"/>
      <c r="G8" s="310"/>
      <c r="H8" s="312"/>
      <c r="I8" s="310"/>
      <c r="J8" s="110" t="s">
        <v>161</v>
      </c>
      <c r="K8" s="110" t="s">
        <v>162</v>
      </c>
      <c r="L8" s="110" t="s">
        <v>163</v>
      </c>
      <c r="M8" s="110" t="s">
        <v>164</v>
      </c>
      <c r="N8" s="110" t="s">
        <v>165</v>
      </c>
      <c r="O8" s="110" t="s">
        <v>166</v>
      </c>
      <c r="P8" s="110" t="s">
        <v>167</v>
      </c>
      <c r="Q8" s="310"/>
    </row>
    <row r="9" spans="1:17" x14ac:dyDescent="0.25">
      <c r="A9" s="110">
        <v>1</v>
      </c>
      <c r="B9" s="110">
        <v>2</v>
      </c>
      <c r="C9" s="110">
        <v>3</v>
      </c>
      <c r="D9" s="110">
        <v>4</v>
      </c>
      <c r="E9" s="110">
        <v>5</v>
      </c>
      <c r="F9" s="110">
        <v>6</v>
      </c>
      <c r="G9" s="110">
        <v>7</v>
      </c>
      <c r="H9" s="110">
        <v>8</v>
      </c>
      <c r="I9" s="110">
        <v>9</v>
      </c>
      <c r="J9" s="110">
        <v>10</v>
      </c>
      <c r="K9" s="110">
        <v>11</v>
      </c>
      <c r="L9" s="110">
        <v>12</v>
      </c>
      <c r="M9" s="110">
        <v>13</v>
      </c>
      <c r="N9" s="110">
        <v>14</v>
      </c>
      <c r="O9" s="110">
        <v>15</v>
      </c>
      <c r="P9" s="110">
        <v>16</v>
      </c>
      <c r="Q9" s="110">
        <v>17</v>
      </c>
    </row>
    <row r="10" spans="1:17" ht="25.5" hidden="1" customHeight="1" x14ac:dyDescent="0.25">
      <c r="A10" s="311" t="s">
        <v>399</v>
      </c>
      <c r="B10" s="310" t="s">
        <v>168</v>
      </c>
      <c r="C10" s="310" t="s">
        <v>169</v>
      </c>
      <c r="D10" s="310" t="s">
        <v>148</v>
      </c>
      <c r="E10" s="310" t="s">
        <v>170</v>
      </c>
      <c r="F10" s="325" t="s">
        <v>171</v>
      </c>
      <c r="G10" s="314"/>
      <c r="H10" s="315" t="s">
        <v>172</v>
      </c>
      <c r="I10" s="126" t="s">
        <v>173</v>
      </c>
      <c r="J10" s="127">
        <f>J11</f>
        <v>0</v>
      </c>
      <c r="K10" s="128">
        <f>K11</f>
        <v>5000</v>
      </c>
      <c r="L10" s="128">
        <f>L11</f>
        <v>10000</v>
      </c>
      <c r="M10" s="128">
        <f>M11</f>
        <v>10000</v>
      </c>
      <c r="N10" s="128"/>
      <c r="O10" s="128"/>
      <c r="P10" s="128">
        <f>P11</f>
        <v>10000</v>
      </c>
      <c r="Q10" s="310" t="s">
        <v>174</v>
      </c>
    </row>
    <row r="11" spans="1:17" ht="25.5" hidden="1" x14ac:dyDescent="0.25">
      <c r="A11" s="324"/>
      <c r="B11" s="310"/>
      <c r="C11" s="310"/>
      <c r="D11" s="310"/>
      <c r="E11" s="310"/>
      <c r="F11" s="325"/>
      <c r="G11" s="314"/>
      <c r="H11" s="316"/>
      <c r="I11" s="126" t="s">
        <v>175</v>
      </c>
      <c r="J11" s="127">
        <v>0</v>
      </c>
      <c r="K11" s="129">
        <v>5000</v>
      </c>
      <c r="L11" s="129">
        <v>10000</v>
      </c>
      <c r="M11" s="129">
        <v>10000</v>
      </c>
      <c r="N11" s="129"/>
      <c r="O11" s="129"/>
      <c r="P11" s="129">
        <v>10000</v>
      </c>
      <c r="Q11" s="310"/>
    </row>
    <row r="12" spans="1:17" ht="25.5" hidden="1" x14ac:dyDescent="0.25">
      <c r="A12" s="324"/>
      <c r="B12" s="310"/>
      <c r="C12" s="310"/>
      <c r="D12" s="310"/>
      <c r="E12" s="310"/>
      <c r="F12" s="325"/>
      <c r="G12" s="314"/>
      <c r="H12" s="316"/>
      <c r="I12" s="126" t="s">
        <v>29</v>
      </c>
      <c r="J12" s="110"/>
      <c r="K12" s="110"/>
      <c r="L12" s="110"/>
      <c r="M12" s="110"/>
      <c r="N12" s="110"/>
      <c r="O12" s="110"/>
      <c r="P12" s="110"/>
      <c r="Q12" s="310"/>
    </row>
    <row r="13" spans="1:17" ht="25.5" hidden="1" x14ac:dyDescent="0.25">
      <c r="A13" s="324"/>
      <c r="B13" s="310"/>
      <c r="C13" s="310"/>
      <c r="D13" s="310"/>
      <c r="E13" s="310"/>
      <c r="F13" s="325"/>
      <c r="G13" s="314"/>
      <c r="H13" s="316"/>
      <c r="I13" s="126" t="s">
        <v>30</v>
      </c>
      <c r="J13" s="110"/>
      <c r="K13" s="110"/>
      <c r="L13" s="110"/>
      <c r="M13" s="110"/>
      <c r="N13" s="110"/>
      <c r="O13" s="110"/>
      <c r="P13" s="110"/>
      <c r="Q13" s="310"/>
    </row>
    <row r="14" spans="1:17" ht="25.5" hidden="1" x14ac:dyDescent="0.25">
      <c r="A14" s="324"/>
      <c r="B14" s="310"/>
      <c r="C14" s="310"/>
      <c r="D14" s="310"/>
      <c r="E14" s="310"/>
      <c r="F14" s="325"/>
      <c r="G14" s="314"/>
      <c r="H14" s="317"/>
      <c r="I14" s="126" t="s">
        <v>176</v>
      </c>
      <c r="J14" s="110"/>
      <c r="K14" s="110"/>
      <c r="L14" s="110"/>
      <c r="M14" s="110"/>
      <c r="N14" s="110"/>
      <c r="O14" s="110"/>
      <c r="P14" s="110"/>
      <c r="Q14" s="310"/>
    </row>
    <row r="15" spans="1:17" ht="30.75" customHeight="1" x14ac:dyDescent="0.25">
      <c r="A15" s="324"/>
      <c r="B15" s="310" t="s">
        <v>177</v>
      </c>
      <c r="C15" s="310">
        <v>2020</v>
      </c>
      <c r="D15" s="310" t="s">
        <v>148</v>
      </c>
      <c r="E15" s="310" t="s">
        <v>178</v>
      </c>
      <c r="F15" s="315" t="s">
        <v>179</v>
      </c>
      <c r="G15" s="318"/>
      <c r="H15" s="321" t="s">
        <v>180</v>
      </c>
      <c r="I15" s="126" t="s">
        <v>173</v>
      </c>
      <c r="J15" s="129">
        <v>10.3</v>
      </c>
      <c r="K15" s="129">
        <v>10.3</v>
      </c>
      <c r="L15" s="231">
        <f>L16</f>
        <v>10.3</v>
      </c>
      <c r="M15" s="127">
        <v>0</v>
      </c>
      <c r="N15" s="127">
        <v>0</v>
      </c>
      <c r="O15" s="127">
        <v>0</v>
      </c>
      <c r="P15" s="232">
        <f>56701.25-J15</f>
        <v>56690.95</v>
      </c>
      <c r="Q15" s="310" t="s">
        <v>174</v>
      </c>
    </row>
    <row r="16" spans="1:17" ht="29.25" customHeight="1" x14ac:dyDescent="0.25">
      <c r="A16" s="324"/>
      <c r="B16" s="310"/>
      <c r="C16" s="310"/>
      <c r="D16" s="310"/>
      <c r="E16" s="310"/>
      <c r="F16" s="316"/>
      <c r="G16" s="319"/>
      <c r="H16" s="322"/>
      <c r="I16" s="126" t="s">
        <v>175</v>
      </c>
      <c r="J16" s="129">
        <v>10.3</v>
      </c>
      <c r="K16" s="129">
        <v>10.3</v>
      </c>
      <c r="L16" s="231">
        <v>10.3</v>
      </c>
      <c r="M16" s="127">
        <v>0</v>
      </c>
      <c r="N16" s="127">
        <v>0</v>
      </c>
      <c r="O16" s="127">
        <v>0</v>
      </c>
      <c r="P16" s="232">
        <f>P15</f>
        <v>56690.95</v>
      </c>
      <c r="Q16" s="310"/>
    </row>
    <row r="17" spans="1:17" ht="25.5" x14ac:dyDescent="0.25">
      <c r="A17" s="324"/>
      <c r="B17" s="310"/>
      <c r="C17" s="310"/>
      <c r="D17" s="310"/>
      <c r="E17" s="310"/>
      <c r="F17" s="316"/>
      <c r="G17" s="319"/>
      <c r="H17" s="322"/>
      <c r="I17" s="126" t="s">
        <v>29</v>
      </c>
      <c r="J17" s="101"/>
      <c r="K17" s="101"/>
      <c r="L17" s="101"/>
      <c r="M17" s="101"/>
      <c r="N17" s="101"/>
      <c r="O17" s="101"/>
      <c r="P17" s="101"/>
      <c r="Q17" s="310"/>
    </row>
    <row r="18" spans="1:17" ht="25.5" x14ac:dyDescent="0.25">
      <c r="A18" s="324"/>
      <c r="B18" s="310"/>
      <c r="C18" s="310"/>
      <c r="D18" s="310"/>
      <c r="E18" s="310"/>
      <c r="F18" s="316"/>
      <c r="G18" s="319"/>
      <c r="H18" s="322"/>
      <c r="I18" s="126" t="s">
        <v>30</v>
      </c>
      <c r="J18" s="101"/>
      <c r="K18" s="101"/>
      <c r="L18" s="101"/>
      <c r="M18" s="101"/>
      <c r="N18" s="101"/>
      <c r="O18" s="101"/>
      <c r="P18" s="101"/>
      <c r="Q18" s="310"/>
    </row>
    <row r="19" spans="1:17" ht="30.75" customHeight="1" x14ac:dyDescent="0.25">
      <c r="A19" s="312"/>
      <c r="B19" s="310"/>
      <c r="C19" s="310"/>
      <c r="D19" s="310"/>
      <c r="E19" s="310"/>
      <c r="F19" s="317"/>
      <c r="G19" s="320"/>
      <c r="H19" s="323"/>
      <c r="I19" s="126" t="s">
        <v>176</v>
      </c>
      <c r="J19" s="101"/>
      <c r="K19" s="101"/>
      <c r="L19" s="101"/>
      <c r="M19" s="101"/>
      <c r="N19" s="101"/>
      <c r="O19" s="101"/>
      <c r="P19" s="101"/>
      <c r="Q19" s="310"/>
    </row>
    <row r="20" spans="1:17" x14ac:dyDescent="0.25">
      <c r="A20" s="13"/>
      <c r="B20" s="13"/>
      <c r="C20" s="13"/>
      <c r="D20" s="13"/>
      <c r="E20" s="13"/>
      <c r="F20" s="13"/>
      <c r="G20" s="13"/>
      <c r="H20" s="13"/>
      <c r="I20" s="13"/>
      <c r="J20" s="13"/>
      <c r="K20" s="13"/>
      <c r="L20" s="13"/>
      <c r="M20" s="13"/>
      <c r="N20" s="13"/>
      <c r="O20" s="13"/>
      <c r="P20" s="13"/>
      <c r="Q20" s="13"/>
    </row>
    <row r="21" spans="1:17" x14ac:dyDescent="0.25">
      <c r="A21" s="313" t="s">
        <v>181</v>
      </c>
      <c r="B21" s="313"/>
      <c r="C21" s="313"/>
      <c r="D21" s="313"/>
      <c r="E21" s="313"/>
      <c r="F21" s="313"/>
      <c r="G21" s="313"/>
      <c r="H21" s="313"/>
      <c r="I21" s="313"/>
      <c r="J21" s="313"/>
      <c r="K21" s="313"/>
      <c r="L21" s="313"/>
      <c r="M21" s="313"/>
      <c r="N21" s="313"/>
      <c r="O21" s="313"/>
      <c r="P21" s="313"/>
      <c r="Q21" s="313"/>
    </row>
    <row r="22" spans="1:17" s="13" customFormat="1" x14ac:dyDescent="0.25">
      <c r="A22" s="313" t="s">
        <v>235</v>
      </c>
      <c r="B22" s="313"/>
      <c r="C22" s="313"/>
      <c r="D22" s="313"/>
      <c r="E22" s="313"/>
      <c r="F22" s="313"/>
      <c r="G22" s="313"/>
      <c r="H22" s="313"/>
      <c r="I22" s="313"/>
      <c r="J22" s="313"/>
      <c r="K22" s="313"/>
      <c r="L22" s="313"/>
      <c r="M22" s="313"/>
      <c r="N22" s="313"/>
      <c r="O22" s="313"/>
      <c r="P22" s="313"/>
      <c r="Q22" s="313"/>
    </row>
  </sheetData>
  <customSheetViews>
    <customSheetView guid="{4FBDDA4C-9C50-46B5-80B9-2ABFA6B3F8C6}" fitToPage="1" hiddenRows="1">
      <selection activeCell="F15" sqref="F15:F19"/>
      <pageMargins left="0.70866141732283472" right="0.70866141732283472" top="0.74803149606299213" bottom="0.74803149606299213" header="0.31496062992125984" footer="0.31496062992125984"/>
      <pageSetup paperSize="9" scale="61" orientation="landscape" r:id="rId1"/>
    </customSheetView>
    <customSheetView guid="{7AB4C68F-1C22-48DA-9E01-F95B99710324}" fitToPage="1" hiddenRows="1">
      <selection activeCell="P15" sqref="P15:P16"/>
      <pageMargins left="0.70866141732283472" right="0.70866141732283472" top="0.74803149606299213" bottom="0.74803149606299213" header="0.31496062992125984" footer="0.31496062992125984"/>
      <pageSetup paperSize="9" scale="61" orientation="landscape" r:id="rId2"/>
    </customSheetView>
  </customSheetViews>
  <mergeCells count="33">
    <mergeCell ref="C10:C14"/>
    <mergeCell ref="J7:P7"/>
    <mergeCell ref="Q15:Q19"/>
    <mergeCell ref="A21:Q21"/>
    <mergeCell ref="Q7:Q8"/>
    <mergeCell ref="A22:Q22"/>
    <mergeCell ref="G10:G14"/>
    <mergeCell ref="H10:H14"/>
    <mergeCell ref="Q10:Q14"/>
    <mergeCell ref="B15:B19"/>
    <mergeCell ref="C15:C19"/>
    <mergeCell ref="D15:D19"/>
    <mergeCell ref="E15:E19"/>
    <mergeCell ref="F15:F19"/>
    <mergeCell ref="G15:G19"/>
    <mergeCell ref="H15:H19"/>
    <mergeCell ref="A10:A19"/>
    <mergeCell ref="D10:D14"/>
    <mergeCell ref="E10:E14"/>
    <mergeCell ref="B10:B14"/>
    <mergeCell ref="F10:F14"/>
    <mergeCell ref="K1:Q1"/>
    <mergeCell ref="P3:Q3"/>
    <mergeCell ref="A5:Q5"/>
    <mergeCell ref="A7:A8"/>
    <mergeCell ref="B7:B8"/>
    <mergeCell ref="C7:C8"/>
    <mergeCell ref="D7:D8"/>
    <mergeCell ref="E7:E8"/>
    <mergeCell ref="F7:F8"/>
    <mergeCell ref="G7:G8"/>
    <mergeCell ref="H7:H8"/>
    <mergeCell ref="I7:I8"/>
  </mergeCells>
  <pageMargins left="0.70866141732283472" right="0.70866141732283472" top="0.74803149606299213" bottom="0.74803149606299213" header="0.31496062992125984" footer="0.31496062992125984"/>
  <pageSetup paperSize="9" scale="64"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M79"/>
  <sheetViews>
    <sheetView topLeftCell="A4" zoomScaleNormal="100" workbookViewId="0">
      <pane ySplit="5" topLeftCell="A51" activePane="bottomLeft" state="frozen"/>
      <selection activeCell="A4" sqref="A4"/>
      <selection pane="bottomLeft" activeCell="I54" sqref="I54:I59"/>
    </sheetView>
  </sheetViews>
  <sheetFormatPr defaultRowHeight="15" x14ac:dyDescent="0.25"/>
  <cols>
    <col min="1" max="1" width="48.140625" customWidth="1"/>
    <col min="2" max="2" width="11.7109375" bestFit="1" customWidth="1"/>
    <col min="3" max="3" width="10.85546875" bestFit="1" customWidth="1"/>
    <col min="4" max="4" width="10" bestFit="1" customWidth="1"/>
    <col min="5" max="6" width="11" bestFit="1" customWidth="1"/>
    <col min="7" max="7" width="10" bestFit="1" customWidth="1"/>
    <col min="8" max="8" width="11" style="13" bestFit="1" customWidth="1"/>
    <col min="9" max="10" width="10" style="13" bestFit="1" customWidth="1"/>
    <col min="11" max="12" width="9.140625" style="13" bestFit="1" customWidth="1"/>
    <col min="13" max="13" width="29.85546875" style="13" customWidth="1"/>
  </cols>
  <sheetData>
    <row r="1" spans="1:13" ht="18.75" x14ac:dyDescent="0.25">
      <c r="A1" s="68"/>
      <c r="E1" s="68" t="s">
        <v>182</v>
      </c>
    </row>
    <row r="2" spans="1:13" ht="18.75" x14ac:dyDescent="0.25">
      <c r="A2" s="68"/>
      <c r="E2" s="68" t="s">
        <v>183</v>
      </c>
    </row>
    <row r="3" spans="1:13" ht="18.75" x14ac:dyDescent="0.25">
      <c r="A3" s="68"/>
      <c r="E3" s="68" t="s">
        <v>184</v>
      </c>
    </row>
    <row r="4" spans="1:13" ht="15.75" thickBot="1" x14ac:dyDescent="0.3"/>
    <row r="5" spans="1:13" x14ac:dyDescent="0.25">
      <c r="A5" s="329" t="s">
        <v>214</v>
      </c>
      <c r="B5" s="331" t="s">
        <v>223</v>
      </c>
      <c r="C5" s="331"/>
      <c r="D5" s="331"/>
      <c r="E5" s="331"/>
      <c r="F5" s="331"/>
      <c r="G5" s="331"/>
      <c r="H5" s="331"/>
      <c r="I5" s="331"/>
      <c r="J5" s="331"/>
      <c r="K5" s="331"/>
      <c r="L5" s="331"/>
      <c r="M5" s="332" t="s">
        <v>185</v>
      </c>
    </row>
    <row r="6" spans="1:13" ht="15" customHeight="1" x14ac:dyDescent="0.25">
      <c r="A6" s="330"/>
      <c r="B6" s="343" t="s">
        <v>224</v>
      </c>
      <c r="C6" s="340" t="s">
        <v>225</v>
      </c>
      <c r="D6" s="341"/>
      <c r="E6" s="341"/>
      <c r="F6" s="341"/>
      <c r="G6" s="341"/>
      <c r="H6" s="341"/>
      <c r="I6" s="341"/>
      <c r="J6" s="341"/>
      <c r="K6" s="341"/>
      <c r="L6" s="342"/>
      <c r="M6" s="333"/>
    </row>
    <row r="7" spans="1:13" ht="23.25" customHeight="1" x14ac:dyDescent="0.25">
      <c r="A7" s="330"/>
      <c r="B7" s="344"/>
      <c r="C7" s="130" t="s">
        <v>186</v>
      </c>
      <c r="D7" s="130" t="s">
        <v>187</v>
      </c>
      <c r="E7" s="130" t="s">
        <v>188</v>
      </c>
      <c r="F7" s="130" t="s">
        <v>189</v>
      </c>
      <c r="G7" s="130" t="s">
        <v>190</v>
      </c>
      <c r="H7" s="131" t="s">
        <v>191</v>
      </c>
      <c r="I7" s="131" t="s">
        <v>192</v>
      </c>
      <c r="J7" s="131" t="s">
        <v>193</v>
      </c>
      <c r="K7" s="131" t="s">
        <v>194</v>
      </c>
      <c r="L7" s="131" t="s">
        <v>195</v>
      </c>
      <c r="M7" s="136"/>
    </row>
    <row r="8" spans="1:13" x14ac:dyDescent="0.25">
      <c r="A8" s="151">
        <v>1</v>
      </c>
      <c r="B8" s="130">
        <v>2</v>
      </c>
      <c r="C8" s="130">
        <v>3</v>
      </c>
      <c r="D8" s="130">
        <v>4</v>
      </c>
      <c r="E8" s="130">
        <v>5</v>
      </c>
      <c r="F8" s="130">
        <v>6</v>
      </c>
      <c r="G8" s="130">
        <v>7</v>
      </c>
      <c r="H8" s="131">
        <v>8</v>
      </c>
      <c r="I8" s="131">
        <v>9</v>
      </c>
      <c r="J8" s="131">
        <v>10</v>
      </c>
      <c r="K8" s="131">
        <v>11</v>
      </c>
      <c r="L8" s="131">
        <v>12</v>
      </c>
      <c r="M8" s="153">
        <v>13</v>
      </c>
    </row>
    <row r="9" spans="1:13" ht="15.75" thickBot="1" x14ac:dyDescent="0.3">
      <c r="A9" s="334" t="s">
        <v>196</v>
      </c>
      <c r="B9" s="335"/>
      <c r="C9" s="335"/>
      <c r="D9" s="335"/>
      <c r="E9" s="335"/>
      <c r="F9" s="335"/>
      <c r="G9" s="335"/>
      <c r="H9" s="335"/>
      <c r="I9" s="335"/>
      <c r="J9" s="335"/>
      <c r="K9" s="335"/>
      <c r="L9" s="335"/>
      <c r="M9" s="336"/>
    </row>
    <row r="10" spans="1:13" x14ac:dyDescent="0.25">
      <c r="A10" s="141" t="s">
        <v>197</v>
      </c>
      <c r="B10" s="142">
        <f>SUM(C10:L10)</f>
        <v>32604630.729999997</v>
      </c>
      <c r="C10" s="143">
        <f t="shared" ref="C10:G10" si="0">C12+C11+C13+C14+C30</f>
        <v>2515897.4</v>
      </c>
      <c r="D10" s="143">
        <f t="shared" si="0"/>
        <v>2596816.6</v>
      </c>
      <c r="E10" s="143">
        <f t="shared" si="0"/>
        <v>2957370.5</v>
      </c>
      <c r="F10" s="143">
        <f t="shared" si="0"/>
        <v>3022841.8000000003</v>
      </c>
      <c r="G10" s="143">
        <f t="shared" si="0"/>
        <v>3375457.6</v>
      </c>
      <c r="H10" s="143">
        <f>H12+H11+H13+H14+H30</f>
        <v>3666812.23</v>
      </c>
      <c r="I10" s="143">
        <f t="shared" ref="I10:L10" si="1">I12+I11+I13+I14+I30</f>
        <v>3715498.9</v>
      </c>
      <c r="J10" s="143">
        <f t="shared" si="1"/>
        <v>3554122.6000000006</v>
      </c>
      <c r="K10" s="143">
        <f t="shared" si="1"/>
        <v>3581526.2000000011</v>
      </c>
      <c r="L10" s="143">
        <f t="shared" si="1"/>
        <v>3618286.9</v>
      </c>
      <c r="M10" s="144"/>
    </row>
    <row r="11" spans="1:13" x14ac:dyDescent="0.25">
      <c r="A11" s="138" t="s">
        <v>199</v>
      </c>
      <c r="B11" s="70">
        <f>SUM(C11:L11)</f>
        <v>31650020.200000003</v>
      </c>
      <c r="C11" s="70">
        <f>C16+C21+C26</f>
        <v>2445897.4</v>
      </c>
      <c r="D11" s="70">
        <f t="shared" ref="D11:G11" si="2">D16+D21+D26</f>
        <v>2507287</v>
      </c>
      <c r="E11" s="70">
        <f t="shared" si="2"/>
        <v>2879389.5</v>
      </c>
      <c r="F11" s="70">
        <f t="shared" si="2"/>
        <v>2915496.7</v>
      </c>
      <c r="G11" s="70">
        <f t="shared" si="2"/>
        <v>3305457.6</v>
      </c>
      <c r="H11" s="95">
        <f>H16+H21+H26</f>
        <v>3477400.2</v>
      </c>
      <c r="I11" s="95">
        <f t="shared" ref="I11:L11" si="3">I16+I21+I26</f>
        <v>3559975.5</v>
      </c>
      <c r="J11" s="95">
        <f t="shared" si="3"/>
        <v>3485660.3000000003</v>
      </c>
      <c r="K11" s="95">
        <f t="shared" si="3"/>
        <v>3525459.0000000009</v>
      </c>
      <c r="L11" s="95">
        <f t="shared" si="3"/>
        <v>3547997</v>
      </c>
      <c r="M11" s="136"/>
    </row>
    <row r="12" spans="1:13" x14ac:dyDescent="0.25">
      <c r="A12" s="137" t="s">
        <v>198</v>
      </c>
      <c r="B12" s="70">
        <f>SUM(C12:L12)</f>
        <v>132459.20000000001</v>
      </c>
      <c r="C12" s="70">
        <f>C17+C27</f>
        <v>0</v>
      </c>
      <c r="D12" s="70">
        <v>19529.599999999999</v>
      </c>
      <c r="E12" s="70">
        <v>7981</v>
      </c>
      <c r="F12" s="70">
        <v>37345.1</v>
      </c>
      <c r="G12" s="70">
        <v>0</v>
      </c>
      <c r="H12" s="95">
        <f t="shared" ref="H12:L14" si="4">H17+H27</f>
        <v>55211.8</v>
      </c>
      <c r="I12" s="95">
        <f>I17+I27</f>
        <v>0</v>
      </c>
      <c r="J12" s="95">
        <f t="shared" si="4"/>
        <v>12391.7</v>
      </c>
      <c r="K12" s="95">
        <f t="shared" si="4"/>
        <v>0</v>
      </c>
      <c r="L12" s="95">
        <f t="shared" si="4"/>
        <v>0</v>
      </c>
      <c r="M12" s="136"/>
    </row>
    <row r="13" spans="1:13" x14ac:dyDescent="0.25">
      <c r="A13" s="139" t="s">
        <v>200</v>
      </c>
      <c r="B13" s="70">
        <f>SUM(C13:L13)</f>
        <v>0</v>
      </c>
      <c r="C13" s="70">
        <f>C18+C28</f>
        <v>0</v>
      </c>
      <c r="D13" s="70">
        <f t="shared" ref="D13:G14" si="5">D18+D28</f>
        <v>0</v>
      </c>
      <c r="E13" s="70">
        <f t="shared" si="5"/>
        <v>0</v>
      </c>
      <c r="F13" s="70">
        <f t="shared" si="5"/>
        <v>0</v>
      </c>
      <c r="G13" s="70">
        <f t="shared" si="5"/>
        <v>0</v>
      </c>
      <c r="H13" s="95">
        <f t="shared" si="4"/>
        <v>0</v>
      </c>
      <c r="I13" s="95">
        <f t="shared" si="4"/>
        <v>0</v>
      </c>
      <c r="J13" s="95">
        <f t="shared" si="4"/>
        <v>0</v>
      </c>
      <c r="K13" s="95">
        <f t="shared" si="4"/>
        <v>0</v>
      </c>
      <c r="L13" s="95">
        <f t="shared" si="4"/>
        <v>0</v>
      </c>
      <c r="M13" s="136"/>
    </row>
    <row r="14" spans="1:13" x14ac:dyDescent="0.25">
      <c r="A14" s="139" t="s">
        <v>201</v>
      </c>
      <c r="B14" s="70">
        <f>SUM(C14:L14)</f>
        <v>820564.13</v>
      </c>
      <c r="C14" s="70">
        <f>C19+C29</f>
        <v>70000</v>
      </c>
      <c r="D14" s="70">
        <f t="shared" si="5"/>
        <v>70000</v>
      </c>
      <c r="E14" s="70">
        <f t="shared" si="5"/>
        <v>70000</v>
      </c>
      <c r="F14" s="70">
        <f t="shared" si="5"/>
        <v>70000</v>
      </c>
      <c r="G14" s="70">
        <f t="shared" si="5"/>
        <v>70000</v>
      </c>
      <c r="H14" s="95">
        <f t="shared" si="4"/>
        <v>133700.23000000001</v>
      </c>
      <c r="I14" s="95">
        <f t="shared" si="4"/>
        <v>155263.9</v>
      </c>
      <c r="J14" s="95">
        <f t="shared" si="4"/>
        <v>55800</v>
      </c>
      <c r="K14" s="95">
        <f t="shared" si="4"/>
        <v>55800</v>
      </c>
      <c r="L14" s="95">
        <f t="shared" si="4"/>
        <v>70000</v>
      </c>
      <c r="M14" s="136"/>
    </row>
    <row r="15" spans="1:13" x14ac:dyDescent="0.25">
      <c r="A15" s="139" t="s">
        <v>202</v>
      </c>
      <c r="B15" s="70">
        <f t="shared" ref="B15" si="6">SUM(C15:L15)</f>
        <v>0</v>
      </c>
      <c r="C15" s="70">
        <f t="shared" ref="C15:L15" si="7">C20+C31</f>
        <v>0</v>
      </c>
      <c r="D15" s="70">
        <f t="shared" si="7"/>
        <v>0</v>
      </c>
      <c r="E15" s="70">
        <f t="shared" si="7"/>
        <v>0</v>
      </c>
      <c r="F15" s="70">
        <f t="shared" si="7"/>
        <v>0</v>
      </c>
      <c r="G15" s="70">
        <f t="shared" si="7"/>
        <v>0</v>
      </c>
      <c r="H15" s="95">
        <f t="shared" si="7"/>
        <v>0</v>
      </c>
      <c r="I15" s="95">
        <f t="shared" si="7"/>
        <v>0</v>
      </c>
      <c r="J15" s="95">
        <f t="shared" si="7"/>
        <v>0</v>
      </c>
      <c r="K15" s="95">
        <f t="shared" si="7"/>
        <v>0</v>
      </c>
      <c r="L15" s="95">
        <f t="shared" si="7"/>
        <v>0</v>
      </c>
      <c r="M15" s="136"/>
    </row>
    <row r="16" spans="1:13" x14ac:dyDescent="0.25">
      <c r="A16" s="138" t="s">
        <v>199</v>
      </c>
      <c r="B16" s="69"/>
      <c r="C16" s="69"/>
      <c r="D16" s="69"/>
      <c r="E16" s="69"/>
      <c r="F16" s="69"/>
      <c r="G16" s="69"/>
      <c r="H16" s="205"/>
      <c r="I16" s="131"/>
      <c r="J16" s="131"/>
      <c r="K16" s="131"/>
      <c r="L16" s="131"/>
      <c r="M16" s="136"/>
    </row>
    <row r="17" spans="1:13" x14ac:dyDescent="0.25">
      <c r="A17" s="139" t="s">
        <v>198</v>
      </c>
      <c r="B17" s="69"/>
      <c r="C17" s="69"/>
      <c r="D17" s="69"/>
      <c r="E17" s="69"/>
      <c r="F17" s="69"/>
      <c r="G17" s="69"/>
      <c r="H17" s="205"/>
      <c r="I17" s="131"/>
      <c r="J17" s="131"/>
      <c r="K17" s="131"/>
      <c r="L17" s="131"/>
      <c r="M17" s="136"/>
    </row>
    <row r="18" spans="1:13" x14ac:dyDescent="0.25">
      <c r="A18" s="139" t="s">
        <v>203</v>
      </c>
      <c r="B18" s="69"/>
      <c r="C18" s="69"/>
      <c r="D18" s="69"/>
      <c r="E18" s="69"/>
      <c r="F18" s="69"/>
      <c r="G18" s="69"/>
      <c r="H18" s="205"/>
      <c r="I18" s="131"/>
      <c r="J18" s="131"/>
      <c r="K18" s="131"/>
      <c r="L18" s="131"/>
      <c r="M18" s="136"/>
    </row>
    <row r="19" spans="1:13" x14ac:dyDescent="0.25">
      <c r="A19" s="139" t="s">
        <v>204</v>
      </c>
      <c r="B19" s="69"/>
      <c r="C19" s="69"/>
      <c r="D19" s="69"/>
      <c r="E19" s="69"/>
      <c r="F19" s="69"/>
      <c r="G19" s="69"/>
      <c r="H19" s="205"/>
      <c r="I19" s="131"/>
      <c r="J19" s="131"/>
      <c r="K19" s="131"/>
      <c r="L19" s="131"/>
      <c r="M19" s="136"/>
    </row>
    <row r="20" spans="1:13" x14ac:dyDescent="0.25">
      <c r="A20" s="139" t="s">
        <v>205</v>
      </c>
      <c r="B20" s="71">
        <v>0</v>
      </c>
      <c r="C20" s="71">
        <v>0</v>
      </c>
      <c r="D20" s="71">
        <v>0</v>
      </c>
      <c r="E20" s="71">
        <v>0</v>
      </c>
      <c r="F20" s="71">
        <v>0</v>
      </c>
      <c r="G20" s="71">
        <v>0</v>
      </c>
      <c r="H20" s="96">
        <v>0</v>
      </c>
      <c r="I20" s="96">
        <v>0</v>
      </c>
      <c r="J20" s="96">
        <v>0</v>
      </c>
      <c r="K20" s="96">
        <v>0</v>
      </c>
      <c r="L20" s="96">
        <v>0</v>
      </c>
      <c r="M20" s="136"/>
    </row>
    <row r="21" spans="1:13" x14ac:dyDescent="0.25">
      <c r="A21" s="138" t="s">
        <v>199</v>
      </c>
      <c r="B21" s="69"/>
      <c r="C21" s="69"/>
      <c r="D21" s="69"/>
      <c r="E21" s="69"/>
      <c r="F21" s="69"/>
      <c r="G21" s="69"/>
      <c r="H21" s="205"/>
      <c r="I21" s="131"/>
      <c r="J21" s="131"/>
      <c r="K21" s="131"/>
      <c r="L21" s="131"/>
      <c r="M21" s="136"/>
    </row>
    <row r="22" spans="1:13" x14ac:dyDescent="0.25">
      <c r="A22" s="139" t="s">
        <v>198</v>
      </c>
      <c r="B22" s="69"/>
      <c r="C22" s="69"/>
      <c r="D22" s="69"/>
      <c r="E22" s="69"/>
      <c r="F22" s="69"/>
      <c r="G22" s="69"/>
      <c r="H22" s="205"/>
      <c r="I22" s="131"/>
      <c r="J22" s="131"/>
      <c r="K22" s="131"/>
      <c r="L22" s="131"/>
      <c r="M22" s="136"/>
    </row>
    <row r="23" spans="1:13" x14ac:dyDescent="0.25">
      <c r="A23" s="139" t="s">
        <v>206</v>
      </c>
      <c r="B23" s="69"/>
      <c r="C23" s="69"/>
      <c r="D23" s="69"/>
      <c r="E23" s="69"/>
      <c r="F23" s="69"/>
      <c r="G23" s="69"/>
      <c r="H23" s="205"/>
      <c r="I23" s="131"/>
      <c r="J23" s="131"/>
      <c r="K23" s="131"/>
      <c r="L23" s="131"/>
      <c r="M23" s="136"/>
    </row>
    <row r="24" spans="1:13" x14ac:dyDescent="0.25">
      <c r="A24" s="139" t="s">
        <v>204</v>
      </c>
      <c r="B24" s="69"/>
      <c r="C24" s="69"/>
      <c r="D24" s="69"/>
      <c r="E24" s="69"/>
      <c r="F24" s="69"/>
      <c r="G24" s="69"/>
      <c r="H24" s="205"/>
      <c r="I24" s="131"/>
      <c r="J24" s="131"/>
      <c r="K24" s="131"/>
      <c r="L24" s="131"/>
      <c r="M24" s="136"/>
    </row>
    <row r="25" spans="1:13" x14ac:dyDescent="0.25">
      <c r="A25" s="139" t="s">
        <v>207</v>
      </c>
      <c r="B25" s="70">
        <f>SUM(C25:L25)</f>
        <v>32603043.529999997</v>
      </c>
      <c r="C25" s="70">
        <f>C27+C26+C28+C29</f>
        <v>2515897.4</v>
      </c>
      <c r="D25" s="70">
        <f t="shared" ref="D25:L25" si="8">D27+D26+D28+D29</f>
        <v>2596816.6</v>
      </c>
      <c r="E25" s="70">
        <f t="shared" si="8"/>
        <v>2957370.5</v>
      </c>
      <c r="F25" s="70">
        <f t="shared" si="8"/>
        <v>3022841.8000000003</v>
      </c>
      <c r="G25" s="70">
        <f t="shared" si="8"/>
        <v>3375457.6</v>
      </c>
      <c r="H25" s="95">
        <f>H27+H26+H28+H29</f>
        <v>3666312.23</v>
      </c>
      <c r="I25" s="70">
        <f t="shared" si="8"/>
        <v>3715239.4</v>
      </c>
      <c r="J25" s="70">
        <f t="shared" si="8"/>
        <v>3553852.0000000005</v>
      </c>
      <c r="K25" s="70">
        <f t="shared" si="8"/>
        <v>3581259.0000000009</v>
      </c>
      <c r="L25" s="70">
        <f t="shared" si="8"/>
        <v>3617997</v>
      </c>
      <c r="M25" s="153"/>
    </row>
    <row r="26" spans="1:13" x14ac:dyDescent="0.25">
      <c r="A26" s="138" t="s">
        <v>199</v>
      </c>
      <c r="B26" s="70">
        <f>SUM(C26:L26)</f>
        <v>31650020.200000003</v>
      </c>
      <c r="C26" s="70">
        <v>2445897.4</v>
      </c>
      <c r="D26" s="70">
        <v>2507287</v>
      </c>
      <c r="E26" s="70">
        <v>2879389.5</v>
      </c>
      <c r="F26" s="70">
        <v>2915496.7</v>
      </c>
      <c r="G26" s="70">
        <f>3305467.9-10.3</f>
        <v>3305457.6</v>
      </c>
      <c r="H26" s="95">
        <f>3477410.5-10.3</f>
        <v>3477400.2</v>
      </c>
      <c r="I26" s="95">
        <v>3559975.5</v>
      </c>
      <c r="J26" s="95">
        <v>3485660.3000000003</v>
      </c>
      <c r="K26" s="95">
        <v>3525459.0000000009</v>
      </c>
      <c r="L26" s="95">
        <v>3547997</v>
      </c>
      <c r="M26" s="140"/>
    </row>
    <row r="27" spans="1:13" x14ac:dyDescent="0.25">
      <c r="A27" s="139" t="s">
        <v>198</v>
      </c>
      <c r="B27" s="70">
        <f t="shared" ref="B27:B30" si="9">SUM(C27:L27)</f>
        <v>132459.20000000001</v>
      </c>
      <c r="C27" s="70">
        <f>C32+C42</f>
        <v>0</v>
      </c>
      <c r="D27" s="70">
        <v>19529.599999999999</v>
      </c>
      <c r="E27" s="70">
        <v>7981</v>
      </c>
      <c r="F27" s="70">
        <v>37345.1</v>
      </c>
      <c r="G27" s="70">
        <v>0</v>
      </c>
      <c r="H27" s="95">
        <v>55211.8</v>
      </c>
      <c r="I27" s="95">
        <v>0</v>
      </c>
      <c r="J27" s="95">
        <v>12391.7</v>
      </c>
      <c r="K27" s="95">
        <f>K32+K42</f>
        <v>0</v>
      </c>
      <c r="L27" s="95">
        <f>L32+L42</f>
        <v>0</v>
      </c>
      <c r="M27" s="153"/>
    </row>
    <row r="28" spans="1:13" x14ac:dyDescent="0.25">
      <c r="A28" s="139" t="s">
        <v>206</v>
      </c>
      <c r="B28" s="70">
        <f t="shared" si="9"/>
        <v>0</v>
      </c>
      <c r="C28" s="72">
        <v>0</v>
      </c>
      <c r="D28" s="72">
        <v>0</v>
      </c>
      <c r="E28" s="72">
        <v>0</v>
      </c>
      <c r="F28" s="72">
        <v>0</v>
      </c>
      <c r="G28" s="72">
        <v>0</v>
      </c>
      <c r="H28" s="97">
        <v>0</v>
      </c>
      <c r="I28" s="97">
        <v>0</v>
      </c>
      <c r="J28" s="97">
        <v>0</v>
      </c>
      <c r="K28" s="97">
        <v>0</v>
      </c>
      <c r="L28" s="97">
        <v>0</v>
      </c>
      <c r="M28" s="153"/>
    </row>
    <row r="29" spans="1:13" x14ac:dyDescent="0.25">
      <c r="A29" s="139" t="s">
        <v>204</v>
      </c>
      <c r="B29" s="70">
        <f>SUM(C29:L29)</f>
        <v>820564.13</v>
      </c>
      <c r="C29" s="70">
        <v>70000</v>
      </c>
      <c r="D29" s="70">
        <v>70000</v>
      </c>
      <c r="E29" s="70">
        <v>70000</v>
      </c>
      <c r="F29" s="70">
        <v>70000</v>
      </c>
      <c r="G29" s="70">
        <v>70000</v>
      </c>
      <c r="H29" s="95">
        <v>133700.23000000001</v>
      </c>
      <c r="I29" s="95">
        <v>155263.9</v>
      </c>
      <c r="J29" s="95">
        <v>55800</v>
      </c>
      <c r="K29" s="95">
        <v>55800</v>
      </c>
      <c r="L29" s="95">
        <v>70000</v>
      </c>
      <c r="M29" s="153"/>
    </row>
    <row r="30" spans="1:13" ht="15.75" thickBot="1" x14ac:dyDescent="0.3">
      <c r="A30" s="145" t="s">
        <v>215</v>
      </c>
      <c r="B30" s="146">
        <f t="shared" si="9"/>
        <v>1587.1999999999998</v>
      </c>
      <c r="C30" s="146">
        <v>0</v>
      </c>
      <c r="D30" s="146">
        <v>0</v>
      </c>
      <c r="E30" s="146">
        <v>0</v>
      </c>
      <c r="F30" s="146">
        <v>0</v>
      </c>
      <c r="G30" s="146">
        <v>0</v>
      </c>
      <c r="H30" s="147">
        <v>500</v>
      </c>
      <c r="I30" s="147">
        <v>259.5</v>
      </c>
      <c r="J30" s="147">
        <v>270.60000000000002</v>
      </c>
      <c r="K30" s="147">
        <v>267.2</v>
      </c>
      <c r="L30" s="147">
        <v>289.89999999999998</v>
      </c>
      <c r="M30" s="148"/>
    </row>
    <row r="31" spans="1:13" ht="15.75" thickBot="1" x14ac:dyDescent="0.3">
      <c r="A31" s="337" t="s">
        <v>208</v>
      </c>
      <c r="B31" s="338"/>
      <c r="C31" s="338"/>
      <c r="D31" s="338"/>
      <c r="E31" s="338"/>
      <c r="F31" s="338"/>
      <c r="G31" s="338"/>
      <c r="H31" s="338"/>
      <c r="I31" s="338"/>
      <c r="J31" s="338"/>
      <c r="K31" s="338"/>
      <c r="L31" s="338"/>
      <c r="M31" s="339"/>
    </row>
    <row r="32" spans="1:13" x14ac:dyDescent="0.25">
      <c r="A32" s="149" t="s">
        <v>197</v>
      </c>
      <c r="B32" s="142">
        <f>F32+G32+H32+I32</f>
        <v>4138.7000000000007</v>
      </c>
      <c r="C32" s="142">
        <v>0</v>
      </c>
      <c r="D32" s="142">
        <v>0</v>
      </c>
      <c r="E32" s="142">
        <v>0</v>
      </c>
      <c r="F32" s="142">
        <v>4107.8</v>
      </c>
      <c r="G32" s="142">
        <v>10.3</v>
      </c>
      <c r="H32" s="143">
        <f>H33+H34+H35+H36</f>
        <v>10.3</v>
      </c>
      <c r="I32" s="143">
        <f>I33</f>
        <v>10.3</v>
      </c>
      <c r="J32" s="143">
        <v>0</v>
      </c>
      <c r="K32" s="143">
        <v>0</v>
      </c>
      <c r="L32" s="143">
        <v>0</v>
      </c>
      <c r="M32" s="152"/>
    </row>
    <row r="33" spans="1:13" x14ac:dyDescent="0.25">
      <c r="A33" s="138" t="s">
        <v>199</v>
      </c>
      <c r="B33" s="70">
        <f>F33+G33+H33+I33</f>
        <v>4138.7000000000007</v>
      </c>
      <c r="C33" s="70">
        <v>0</v>
      </c>
      <c r="D33" s="70">
        <v>0</v>
      </c>
      <c r="E33" s="70">
        <v>0</v>
      </c>
      <c r="F33" s="70">
        <v>4107.8</v>
      </c>
      <c r="G33" s="70">
        <v>10.3</v>
      </c>
      <c r="H33" s="95">
        <v>10.3</v>
      </c>
      <c r="I33" s="95">
        <v>10.3</v>
      </c>
      <c r="J33" s="95">
        <v>0</v>
      </c>
      <c r="K33" s="95">
        <v>0</v>
      </c>
      <c r="L33" s="95">
        <v>0</v>
      </c>
      <c r="M33" s="153"/>
    </row>
    <row r="34" spans="1:13" x14ac:dyDescent="0.25">
      <c r="A34" s="139" t="s">
        <v>198</v>
      </c>
      <c r="B34" s="70">
        <f t="shared" ref="B34:B36" si="10">F34+G34</f>
        <v>0</v>
      </c>
      <c r="C34" s="70">
        <v>0</v>
      </c>
      <c r="D34" s="70">
        <v>0</v>
      </c>
      <c r="E34" s="70">
        <v>0</v>
      </c>
      <c r="F34" s="70">
        <v>0</v>
      </c>
      <c r="G34" s="70">
        <v>0</v>
      </c>
      <c r="H34" s="95">
        <v>0</v>
      </c>
      <c r="I34" s="95">
        <v>0</v>
      </c>
      <c r="J34" s="95">
        <v>0</v>
      </c>
      <c r="K34" s="95">
        <v>0</v>
      </c>
      <c r="L34" s="95">
        <v>0</v>
      </c>
      <c r="M34" s="153"/>
    </row>
    <row r="35" spans="1:13" x14ac:dyDescent="0.25">
      <c r="A35" s="139" t="s">
        <v>206</v>
      </c>
      <c r="B35" s="70">
        <f t="shared" si="10"/>
        <v>0</v>
      </c>
      <c r="C35" s="70">
        <v>0</v>
      </c>
      <c r="D35" s="70">
        <v>0</v>
      </c>
      <c r="E35" s="70">
        <v>0</v>
      </c>
      <c r="F35" s="70">
        <v>0</v>
      </c>
      <c r="G35" s="70">
        <v>0</v>
      </c>
      <c r="H35" s="95">
        <v>0</v>
      </c>
      <c r="I35" s="95">
        <v>0</v>
      </c>
      <c r="J35" s="95">
        <v>0</v>
      </c>
      <c r="K35" s="95">
        <v>0</v>
      </c>
      <c r="L35" s="95">
        <v>0</v>
      </c>
      <c r="M35" s="153"/>
    </row>
    <row r="36" spans="1:13" x14ac:dyDescent="0.25">
      <c r="A36" s="139" t="s">
        <v>204</v>
      </c>
      <c r="B36" s="70">
        <f t="shared" si="10"/>
        <v>0</v>
      </c>
      <c r="C36" s="70">
        <v>0</v>
      </c>
      <c r="D36" s="70">
        <v>0</v>
      </c>
      <c r="E36" s="70">
        <v>0</v>
      </c>
      <c r="F36" s="70">
        <v>0</v>
      </c>
      <c r="G36" s="70">
        <v>0</v>
      </c>
      <c r="H36" s="95">
        <v>0</v>
      </c>
      <c r="I36" s="95">
        <v>0</v>
      </c>
      <c r="J36" s="95">
        <v>0</v>
      </c>
      <c r="K36" s="95">
        <v>0</v>
      </c>
      <c r="L36" s="95">
        <v>0</v>
      </c>
      <c r="M36" s="153"/>
    </row>
    <row r="37" spans="1:13" x14ac:dyDescent="0.25">
      <c r="A37" s="139" t="s">
        <v>202</v>
      </c>
      <c r="B37" s="70">
        <f>F37+G37+H37+I37+J37+K37+L37</f>
        <v>4138.7000000000007</v>
      </c>
      <c r="C37" s="70">
        <f>C38+C39+C40+C41</f>
        <v>0</v>
      </c>
      <c r="D37" s="70">
        <f t="shared" ref="D37:L37" si="11">D38+D39+D40+D41</f>
        <v>0</v>
      </c>
      <c r="E37" s="70">
        <f t="shared" si="11"/>
        <v>0</v>
      </c>
      <c r="F37" s="70">
        <f t="shared" si="11"/>
        <v>4107.8</v>
      </c>
      <c r="G37" s="70">
        <f t="shared" si="11"/>
        <v>10.3</v>
      </c>
      <c r="H37" s="70">
        <f t="shared" si="11"/>
        <v>10.3</v>
      </c>
      <c r="I37" s="70">
        <f t="shared" si="11"/>
        <v>10.3</v>
      </c>
      <c r="J37" s="70">
        <f t="shared" si="11"/>
        <v>0</v>
      </c>
      <c r="K37" s="70">
        <f t="shared" si="11"/>
        <v>0</v>
      </c>
      <c r="L37" s="70">
        <f t="shared" si="11"/>
        <v>0</v>
      </c>
      <c r="M37" s="153"/>
    </row>
    <row r="38" spans="1:13" x14ac:dyDescent="0.25">
      <c r="A38" s="138" t="s">
        <v>199</v>
      </c>
      <c r="B38" s="70">
        <f>F38+G38+H38+I38+J38+K38+L38</f>
        <v>4138.7000000000007</v>
      </c>
      <c r="C38" s="70">
        <v>0</v>
      </c>
      <c r="D38" s="70">
        <v>0</v>
      </c>
      <c r="E38" s="70">
        <v>0</v>
      </c>
      <c r="F38" s="70">
        <v>4107.8</v>
      </c>
      <c r="G38" s="70">
        <v>10.3</v>
      </c>
      <c r="H38" s="95">
        <v>10.3</v>
      </c>
      <c r="I38" s="95">
        <v>10.3</v>
      </c>
      <c r="J38" s="95">
        <v>0</v>
      </c>
      <c r="K38" s="95">
        <v>0</v>
      </c>
      <c r="L38" s="95">
        <v>0</v>
      </c>
      <c r="M38" s="153"/>
    </row>
    <row r="39" spans="1:13" x14ac:dyDescent="0.25">
      <c r="A39" s="139" t="s">
        <v>198</v>
      </c>
      <c r="B39" s="70"/>
      <c r="C39" s="70"/>
      <c r="D39" s="70"/>
      <c r="E39" s="70"/>
      <c r="F39" s="70"/>
      <c r="G39" s="70"/>
      <c r="H39" s="95"/>
      <c r="I39" s="95"/>
      <c r="J39" s="95"/>
      <c r="K39" s="95"/>
      <c r="L39" s="95"/>
      <c r="M39" s="153"/>
    </row>
    <row r="40" spans="1:13" x14ac:dyDescent="0.25">
      <c r="A40" s="139" t="s">
        <v>203</v>
      </c>
      <c r="B40" s="70"/>
      <c r="C40" s="70"/>
      <c r="D40" s="70"/>
      <c r="E40" s="70"/>
      <c r="F40" s="70"/>
      <c r="G40" s="70"/>
      <c r="H40" s="95"/>
      <c r="I40" s="95"/>
      <c r="J40" s="95"/>
      <c r="K40" s="95"/>
      <c r="L40" s="95"/>
      <c r="M40" s="153"/>
    </row>
    <row r="41" spans="1:13" x14ac:dyDescent="0.25">
      <c r="A41" s="139" t="s">
        <v>204</v>
      </c>
      <c r="B41" s="70"/>
      <c r="C41" s="70"/>
      <c r="D41" s="70"/>
      <c r="E41" s="70"/>
      <c r="F41" s="70"/>
      <c r="G41" s="70"/>
      <c r="H41" s="95"/>
      <c r="I41" s="95"/>
      <c r="J41" s="95"/>
      <c r="K41" s="95"/>
      <c r="L41" s="95"/>
      <c r="M41" s="153"/>
    </row>
    <row r="42" spans="1:13" x14ac:dyDescent="0.25">
      <c r="A42" s="139" t="s">
        <v>205</v>
      </c>
      <c r="B42" s="70">
        <v>0</v>
      </c>
      <c r="C42" s="70">
        <v>0</v>
      </c>
      <c r="D42" s="70">
        <v>0</v>
      </c>
      <c r="E42" s="70">
        <v>0</v>
      </c>
      <c r="F42" s="70">
        <v>0</v>
      </c>
      <c r="G42" s="70">
        <v>0</v>
      </c>
      <c r="H42" s="95">
        <v>0</v>
      </c>
      <c r="I42" s="95">
        <v>0</v>
      </c>
      <c r="J42" s="95">
        <v>0</v>
      </c>
      <c r="K42" s="95">
        <v>0</v>
      </c>
      <c r="L42" s="95">
        <v>0</v>
      </c>
      <c r="M42" s="153"/>
    </row>
    <row r="43" spans="1:13" x14ac:dyDescent="0.25">
      <c r="A43" s="138" t="s">
        <v>199</v>
      </c>
      <c r="B43" s="130"/>
      <c r="C43" s="130"/>
      <c r="D43" s="130"/>
      <c r="E43" s="130"/>
      <c r="F43" s="130"/>
      <c r="G43" s="130"/>
      <c r="H43" s="131"/>
      <c r="I43" s="131"/>
      <c r="J43" s="131"/>
      <c r="K43" s="131"/>
      <c r="L43" s="131"/>
      <c r="M43" s="153"/>
    </row>
    <row r="44" spans="1:13" x14ac:dyDescent="0.25">
      <c r="A44" s="139" t="s">
        <v>198</v>
      </c>
      <c r="B44" s="130"/>
      <c r="C44" s="130"/>
      <c r="D44" s="130"/>
      <c r="E44" s="130"/>
      <c r="F44" s="130"/>
      <c r="G44" s="130"/>
      <c r="H44" s="131"/>
      <c r="I44" s="131"/>
      <c r="J44" s="131"/>
      <c r="K44" s="131"/>
      <c r="L44" s="131"/>
      <c r="M44" s="153"/>
    </row>
    <row r="45" spans="1:13" x14ac:dyDescent="0.25">
      <c r="A45" s="139" t="s">
        <v>206</v>
      </c>
      <c r="B45" s="130"/>
      <c r="C45" s="130"/>
      <c r="D45" s="130"/>
      <c r="E45" s="130"/>
      <c r="F45" s="130"/>
      <c r="G45" s="130"/>
      <c r="H45" s="131"/>
      <c r="I45" s="131"/>
      <c r="J45" s="131"/>
      <c r="K45" s="131"/>
      <c r="L45" s="131"/>
      <c r="M45" s="153"/>
    </row>
    <row r="46" spans="1:13" x14ac:dyDescent="0.25">
      <c r="A46" s="139" t="s">
        <v>204</v>
      </c>
      <c r="B46" s="130"/>
      <c r="C46" s="130"/>
      <c r="D46" s="130"/>
      <c r="E46" s="130"/>
      <c r="F46" s="130"/>
      <c r="G46" s="130"/>
      <c r="H46" s="131"/>
      <c r="I46" s="131"/>
      <c r="J46" s="131"/>
      <c r="K46" s="131"/>
      <c r="L46" s="131"/>
      <c r="M46" s="153"/>
    </row>
    <row r="47" spans="1:13" x14ac:dyDescent="0.25">
      <c r="A47" s="139" t="s">
        <v>207</v>
      </c>
      <c r="B47" s="71">
        <v>0</v>
      </c>
      <c r="C47" s="71">
        <v>0</v>
      </c>
      <c r="D47" s="71">
        <v>0</v>
      </c>
      <c r="E47" s="71">
        <v>0</v>
      </c>
      <c r="F47" s="71">
        <v>0</v>
      </c>
      <c r="G47" s="71">
        <v>0</v>
      </c>
      <c r="H47" s="96">
        <v>0</v>
      </c>
      <c r="I47" s="96">
        <v>0</v>
      </c>
      <c r="J47" s="96">
        <v>0</v>
      </c>
      <c r="K47" s="96">
        <v>0</v>
      </c>
      <c r="L47" s="96">
        <v>0</v>
      </c>
      <c r="M47" s="153"/>
    </row>
    <row r="48" spans="1:13" x14ac:dyDescent="0.25">
      <c r="A48" s="138" t="s">
        <v>199</v>
      </c>
      <c r="B48" s="130"/>
      <c r="C48" s="130"/>
      <c r="D48" s="130"/>
      <c r="E48" s="130"/>
      <c r="F48" s="130"/>
      <c r="G48" s="130"/>
      <c r="H48" s="131"/>
      <c r="I48" s="131"/>
      <c r="J48" s="131"/>
      <c r="K48" s="131"/>
      <c r="L48" s="131"/>
      <c r="M48" s="153"/>
    </row>
    <row r="49" spans="1:13" x14ac:dyDescent="0.25">
      <c r="A49" s="139" t="s">
        <v>198</v>
      </c>
      <c r="B49" s="130"/>
      <c r="C49" s="130"/>
      <c r="D49" s="130"/>
      <c r="E49" s="130"/>
      <c r="F49" s="130"/>
      <c r="G49" s="130"/>
      <c r="H49" s="131"/>
      <c r="I49" s="131"/>
      <c r="J49" s="131"/>
      <c r="K49" s="131"/>
      <c r="L49" s="131"/>
      <c r="M49" s="153"/>
    </row>
    <row r="50" spans="1:13" x14ac:dyDescent="0.25">
      <c r="A50" s="139" t="s">
        <v>206</v>
      </c>
      <c r="B50" s="130"/>
      <c r="C50" s="130"/>
      <c r="D50" s="130"/>
      <c r="E50" s="130"/>
      <c r="F50" s="130"/>
      <c r="G50" s="130"/>
      <c r="H50" s="131"/>
      <c r="I50" s="131"/>
      <c r="J50" s="131"/>
      <c r="K50" s="131"/>
      <c r="L50" s="131"/>
      <c r="M50" s="153"/>
    </row>
    <row r="51" spans="1:13" x14ac:dyDescent="0.25">
      <c r="A51" s="139" t="s">
        <v>204</v>
      </c>
      <c r="B51" s="130"/>
      <c r="C51" s="130"/>
      <c r="D51" s="130"/>
      <c r="E51" s="130"/>
      <c r="F51" s="130"/>
      <c r="G51" s="130"/>
      <c r="H51" s="131"/>
      <c r="I51" s="131"/>
      <c r="J51" s="131"/>
      <c r="K51" s="131"/>
      <c r="L51" s="131"/>
      <c r="M51" s="153"/>
    </row>
    <row r="52" spans="1:13" ht="15.75" thickBot="1" x14ac:dyDescent="0.3">
      <c r="A52" s="145" t="s">
        <v>215</v>
      </c>
      <c r="B52" s="146">
        <v>0</v>
      </c>
      <c r="C52" s="146">
        <v>0</v>
      </c>
      <c r="D52" s="146">
        <v>0</v>
      </c>
      <c r="E52" s="146">
        <v>0</v>
      </c>
      <c r="F52" s="146">
        <v>0</v>
      </c>
      <c r="G52" s="146">
        <v>0</v>
      </c>
      <c r="H52" s="147">
        <v>0</v>
      </c>
      <c r="I52" s="147">
        <v>0</v>
      </c>
      <c r="J52" s="147">
        <v>0</v>
      </c>
      <c r="K52" s="147">
        <v>0</v>
      </c>
      <c r="L52" s="147">
        <v>0</v>
      </c>
      <c r="M52" s="148"/>
    </row>
    <row r="53" spans="1:13" x14ac:dyDescent="0.25">
      <c r="A53" s="326" t="s">
        <v>209</v>
      </c>
      <c r="B53" s="327"/>
      <c r="C53" s="327"/>
      <c r="D53" s="327"/>
      <c r="E53" s="327"/>
      <c r="F53" s="327"/>
      <c r="G53" s="327"/>
      <c r="H53" s="327"/>
      <c r="I53" s="327"/>
      <c r="J53" s="327"/>
      <c r="K53" s="327"/>
      <c r="L53" s="327"/>
      <c r="M53" s="328"/>
    </row>
    <row r="54" spans="1:13" x14ac:dyDescent="0.25">
      <c r="A54" s="139" t="s">
        <v>197</v>
      </c>
      <c r="B54" s="70">
        <f>C54+D54+E54+F54+G54+H54+I54+J54+K54+L54</f>
        <v>32608769.43</v>
      </c>
      <c r="C54" s="95">
        <f t="shared" ref="C54:G54" si="12">C55+C56+C57+C58+C74</f>
        <v>2515897.4</v>
      </c>
      <c r="D54" s="95">
        <f t="shared" si="12"/>
        <v>2596816.6</v>
      </c>
      <c r="E54" s="95">
        <f t="shared" si="12"/>
        <v>2957370.5</v>
      </c>
      <c r="F54" s="95">
        <f t="shared" si="12"/>
        <v>3026949.6</v>
      </c>
      <c r="G54" s="95">
        <f t="shared" si="12"/>
        <v>3375467.9</v>
      </c>
      <c r="H54" s="95">
        <f>H55+H56+H57+H58+H74</f>
        <v>3666822.53</v>
      </c>
      <c r="I54" s="95">
        <f>I55+I56+I57+I58+I74</f>
        <v>3715509.1999999997</v>
      </c>
      <c r="J54" s="95">
        <f t="shared" ref="J54:L54" si="13">J55+J56+J57+J58+J74</f>
        <v>3554122.6000000006</v>
      </c>
      <c r="K54" s="95">
        <f t="shared" si="13"/>
        <v>3581526.2000000011</v>
      </c>
      <c r="L54" s="95">
        <f t="shared" si="13"/>
        <v>3618286.9</v>
      </c>
      <c r="M54" s="136"/>
    </row>
    <row r="55" spans="1:13" x14ac:dyDescent="0.25">
      <c r="A55" s="138" t="s">
        <v>199</v>
      </c>
      <c r="B55" s="70">
        <f t="shared" ref="B55" si="14">C55+D55+E55+F55+G55+H55+I55+J55+K55+L55</f>
        <v>31654158.900000002</v>
      </c>
      <c r="C55" s="70">
        <f>C60+C70</f>
        <v>2445897.4</v>
      </c>
      <c r="D55" s="70">
        <f t="shared" ref="D55:L55" si="15">D60+D70</f>
        <v>2507287</v>
      </c>
      <c r="E55" s="70">
        <f t="shared" si="15"/>
        <v>2879389.5</v>
      </c>
      <c r="F55" s="70">
        <f t="shared" si="15"/>
        <v>2919604.5</v>
      </c>
      <c r="G55" s="70">
        <f t="shared" si="15"/>
        <v>3305467.9</v>
      </c>
      <c r="H55" s="70">
        <f t="shared" si="15"/>
        <v>3477410.5</v>
      </c>
      <c r="I55" s="70">
        <f t="shared" si="15"/>
        <v>3559985.8</v>
      </c>
      <c r="J55" s="70">
        <f t="shared" si="15"/>
        <v>3485660.3000000003</v>
      </c>
      <c r="K55" s="70">
        <f t="shared" si="15"/>
        <v>3525459.0000000009</v>
      </c>
      <c r="L55" s="70">
        <f t="shared" si="15"/>
        <v>3547997</v>
      </c>
      <c r="M55" s="136"/>
    </row>
    <row r="56" spans="1:13" x14ac:dyDescent="0.25">
      <c r="A56" s="139" t="s">
        <v>198</v>
      </c>
      <c r="B56" s="70">
        <f t="shared" ref="B56:B63" si="16">C56+D56+E56+F56+G56+H56+I56+J56+K56+L56</f>
        <v>132459.20000000001</v>
      </c>
      <c r="C56" s="70">
        <f>C61+C71</f>
        <v>0</v>
      </c>
      <c r="D56" s="70">
        <v>19529.599999999999</v>
      </c>
      <c r="E56" s="70">
        <v>7981</v>
      </c>
      <c r="F56" s="70">
        <v>37345.1</v>
      </c>
      <c r="G56" s="70">
        <v>0</v>
      </c>
      <c r="H56" s="95">
        <f t="shared" ref="H56:J56" si="17">H61+H66+H71</f>
        <v>55211.8</v>
      </c>
      <c r="I56" s="95">
        <f>I61+I66+I71</f>
        <v>0</v>
      </c>
      <c r="J56" s="95">
        <f t="shared" si="17"/>
        <v>12391.7</v>
      </c>
      <c r="K56" s="95">
        <v>0</v>
      </c>
      <c r="L56" s="95">
        <v>0</v>
      </c>
      <c r="M56" s="136"/>
    </row>
    <row r="57" spans="1:13" x14ac:dyDescent="0.25">
      <c r="A57" s="139" t="s">
        <v>206</v>
      </c>
      <c r="B57" s="70">
        <f t="shared" si="16"/>
        <v>0</v>
      </c>
      <c r="C57" s="70">
        <f>C62+C72</f>
        <v>0</v>
      </c>
      <c r="D57" s="70">
        <v>0</v>
      </c>
      <c r="E57" s="70">
        <v>0</v>
      </c>
      <c r="F57" s="70">
        <v>0</v>
      </c>
      <c r="G57" s="70">
        <v>0</v>
      </c>
      <c r="H57" s="95">
        <v>0</v>
      </c>
      <c r="I57" s="95">
        <v>0</v>
      </c>
      <c r="J57" s="95">
        <v>0</v>
      </c>
      <c r="K57" s="95">
        <v>0</v>
      </c>
      <c r="L57" s="95">
        <v>0</v>
      </c>
      <c r="M57" s="136"/>
    </row>
    <row r="58" spans="1:13" x14ac:dyDescent="0.25">
      <c r="A58" s="139" t="s">
        <v>204</v>
      </c>
      <c r="B58" s="70">
        <f t="shared" si="16"/>
        <v>820564.13</v>
      </c>
      <c r="C58" s="70">
        <f>C63+C73</f>
        <v>70000</v>
      </c>
      <c r="D58" s="70">
        <v>70000</v>
      </c>
      <c r="E58" s="70">
        <v>70000</v>
      </c>
      <c r="F58" s="70">
        <v>70000</v>
      </c>
      <c r="G58" s="70">
        <v>70000</v>
      </c>
      <c r="H58" s="95">
        <f>H63+H68+H73</f>
        <v>133700.23000000001</v>
      </c>
      <c r="I58" s="95">
        <f>I63+I68+I73</f>
        <v>155263.9</v>
      </c>
      <c r="J58" s="95">
        <f t="shared" ref="J58:K58" si="18">J63+J68+J73</f>
        <v>55800</v>
      </c>
      <c r="K58" s="95">
        <f t="shared" si="18"/>
        <v>55800</v>
      </c>
      <c r="L58" s="95">
        <f>L63+L68+L73</f>
        <v>70000</v>
      </c>
      <c r="M58" s="136"/>
    </row>
    <row r="59" spans="1:13" x14ac:dyDescent="0.25">
      <c r="A59" s="139" t="s">
        <v>202</v>
      </c>
      <c r="B59" s="70">
        <f>C59+D59+E59+F59+G59+H59+I59+J59+K59+L59</f>
        <v>4138.7000000000007</v>
      </c>
      <c r="C59" s="70">
        <f>C60+C61+C62+C63</f>
        <v>0</v>
      </c>
      <c r="D59" s="70">
        <f t="shared" ref="D59:L59" si="19">D60+D61+D62+D63</f>
        <v>0</v>
      </c>
      <c r="E59" s="70">
        <f t="shared" si="19"/>
        <v>0</v>
      </c>
      <c r="F59" s="70">
        <f t="shared" si="19"/>
        <v>4107.8</v>
      </c>
      <c r="G59" s="70">
        <f t="shared" si="19"/>
        <v>10.3</v>
      </c>
      <c r="H59" s="70">
        <f t="shared" si="19"/>
        <v>10.3</v>
      </c>
      <c r="I59" s="70">
        <f t="shared" si="19"/>
        <v>10.3</v>
      </c>
      <c r="J59" s="70">
        <f t="shared" si="19"/>
        <v>0</v>
      </c>
      <c r="K59" s="70">
        <f t="shared" si="19"/>
        <v>0</v>
      </c>
      <c r="L59" s="70">
        <f t="shared" si="19"/>
        <v>0</v>
      </c>
      <c r="M59" s="136"/>
    </row>
    <row r="60" spans="1:13" x14ac:dyDescent="0.25">
      <c r="A60" s="138" t="s">
        <v>199</v>
      </c>
      <c r="B60" s="70">
        <f>C60+D60+E60+F60+G60+H60+I60+J60+K60+L60</f>
        <v>4138.7000000000007</v>
      </c>
      <c r="C60" s="70">
        <f>C16+C38</f>
        <v>0</v>
      </c>
      <c r="D60" s="70">
        <f t="shared" ref="D60:L60" si="20">D16+D38</f>
        <v>0</v>
      </c>
      <c r="E60" s="70">
        <f t="shared" si="20"/>
        <v>0</v>
      </c>
      <c r="F60" s="70">
        <f t="shared" si="20"/>
        <v>4107.8</v>
      </c>
      <c r="G60" s="70">
        <f t="shared" si="20"/>
        <v>10.3</v>
      </c>
      <c r="H60" s="95">
        <f t="shared" si="20"/>
        <v>10.3</v>
      </c>
      <c r="I60" s="70">
        <f t="shared" si="20"/>
        <v>10.3</v>
      </c>
      <c r="J60" s="70">
        <f t="shared" si="20"/>
        <v>0</v>
      </c>
      <c r="K60" s="70">
        <f t="shared" si="20"/>
        <v>0</v>
      </c>
      <c r="L60" s="70">
        <f t="shared" si="20"/>
        <v>0</v>
      </c>
      <c r="M60" s="136"/>
    </row>
    <row r="61" spans="1:13" x14ac:dyDescent="0.25">
      <c r="A61" s="139" t="s">
        <v>210</v>
      </c>
      <c r="B61" s="70">
        <f t="shared" ref="B61" si="21">C61+D61+E61+F61+G61+H61+I61+J61+K61+L61</f>
        <v>0</v>
      </c>
      <c r="C61" s="70">
        <f>C17+C39</f>
        <v>0</v>
      </c>
      <c r="D61" s="70">
        <f t="shared" ref="D61:L61" si="22">D17+D39</f>
        <v>0</v>
      </c>
      <c r="E61" s="70">
        <f t="shared" si="22"/>
        <v>0</v>
      </c>
      <c r="F61" s="70">
        <f t="shared" si="22"/>
        <v>0</v>
      </c>
      <c r="G61" s="70">
        <f t="shared" si="22"/>
        <v>0</v>
      </c>
      <c r="H61" s="95">
        <f t="shared" si="22"/>
        <v>0</v>
      </c>
      <c r="I61" s="95">
        <f t="shared" si="22"/>
        <v>0</v>
      </c>
      <c r="J61" s="95">
        <f t="shared" si="22"/>
        <v>0</v>
      </c>
      <c r="K61" s="95">
        <f t="shared" si="22"/>
        <v>0</v>
      </c>
      <c r="L61" s="95">
        <f t="shared" si="22"/>
        <v>0</v>
      </c>
      <c r="M61" s="136"/>
    </row>
    <row r="62" spans="1:13" x14ac:dyDescent="0.25">
      <c r="A62" s="139" t="s">
        <v>206</v>
      </c>
      <c r="B62" s="70">
        <f>C62+D62+E62+F62+G62+H62+I62+J62+K62+L62</f>
        <v>0</v>
      </c>
      <c r="C62" s="70">
        <f>C18+C40</f>
        <v>0</v>
      </c>
      <c r="D62" s="70">
        <f t="shared" ref="D62:L62" si="23">D18+D40</f>
        <v>0</v>
      </c>
      <c r="E62" s="70">
        <f t="shared" si="23"/>
        <v>0</v>
      </c>
      <c r="F62" s="70">
        <f t="shared" si="23"/>
        <v>0</v>
      </c>
      <c r="G62" s="70">
        <f t="shared" si="23"/>
        <v>0</v>
      </c>
      <c r="H62" s="95">
        <f t="shared" si="23"/>
        <v>0</v>
      </c>
      <c r="I62" s="95">
        <f t="shared" si="23"/>
        <v>0</v>
      </c>
      <c r="J62" s="95">
        <f t="shared" si="23"/>
        <v>0</v>
      </c>
      <c r="K62" s="95">
        <f t="shared" si="23"/>
        <v>0</v>
      </c>
      <c r="L62" s="95">
        <f t="shared" si="23"/>
        <v>0</v>
      </c>
      <c r="M62" s="136"/>
    </row>
    <row r="63" spans="1:13" x14ac:dyDescent="0.25">
      <c r="A63" s="139" t="s">
        <v>204</v>
      </c>
      <c r="B63" s="70">
        <f t="shared" si="16"/>
        <v>0</v>
      </c>
      <c r="C63" s="70">
        <f>C19+C41</f>
        <v>0</v>
      </c>
      <c r="D63" s="70">
        <f t="shared" ref="D63:L63" si="24">D19+D41</f>
        <v>0</v>
      </c>
      <c r="E63" s="70">
        <f t="shared" si="24"/>
        <v>0</v>
      </c>
      <c r="F63" s="70">
        <f t="shared" si="24"/>
        <v>0</v>
      </c>
      <c r="G63" s="70">
        <f t="shared" si="24"/>
        <v>0</v>
      </c>
      <c r="H63" s="95">
        <f t="shared" si="24"/>
        <v>0</v>
      </c>
      <c r="I63" s="95">
        <f t="shared" si="24"/>
        <v>0</v>
      </c>
      <c r="J63" s="95">
        <f t="shared" si="24"/>
        <v>0</v>
      </c>
      <c r="K63" s="95">
        <f t="shared" si="24"/>
        <v>0</v>
      </c>
      <c r="L63" s="95">
        <f t="shared" si="24"/>
        <v>0</v>
      </c>
      <c r="M63" s="136"/>
    </row>
    <row r="64" spans="1:13" x14ac:dyDescent="0.25">
      <c r="A64" s="139" t="s">
        <v>211</v>
      </c>
      <c r="B64" s="70" t="s">
        <v>148</v>
      </c>
      <c r="C64" s="70" t="s">
        <v>148</v>
      </c>
      <c r="D64" s="70" t="s">
        <v>148</v>
      </c>
      <c r="E64" s="70" t="s">
        <v>148</v>
      </c>
      <c r="F64" s="70" t="s">
        <v>148</v>
      </c>
      <c r="G64" s="70" t="s">
        <v>148</v>
      </c>
      <c r="H64" s="95" t="s">
        <v>148</v>
      </c>
      <c r="I64" s="95"/>
      <c r="J64" s="95"/>
      <c r="K64" s="95"/>
      <c r="L64" s="95"/>
      <c r="M64" s="136"/>
    </row>
    <row r="65" spans="1:13" x14ac:dyDescent="0.25">
      <c r="A65" s="138" t="s">
        <v>199</v>
      </c>
      <c r="B65" s="70"/>
      <c r="C65" s="70"/>
      <c r="D65" s="70"/>
      <c r="E65" s="70"/>
      <c r="F65" s="70"/>
      <c r="G65" s="70"/>
      <c r="H65" s="95"/>
      <c r="I65" s="95"/>
      <c r="J65" s="95"/>
      <c r="K65" s="95"/>
      <c r="L65" s="95"/>
      <c r="M65" s="136"/>
    </row>
    <row r="66" spans="1:13" x14ac:dyDescent="0.25">
      <c r="A66" s="139" t="s">
        <v>198</v>
      </c>
      <c r="B66" s="70" t="s">
        <v>148</v>
      </c>
      <c r="C66" s="233"/>
      <c r="D66" s="233"/>
      <c r="E66" s="233"/>
      <c r="F66" s="233"/>
      <c r="G66" s="233"/>
      <c r="H66" s="234"/>
      <c r="I66" s="95"/>
      <c r="J66" s="95"/>
      <c r="K66" s="95"/>
      <c r="L66" s="95"/>
      <c r="M66" s="136"/>
    </row>
    <row r="67" spans="1:13" x14ac:dyDescent="0.25">
      <c r="A67" s="139" t="s">
        <v>206</v>
      </c>
      <c r="B67" s="70" t="s">
        <v>148</v>
      </c>
      <c r="C67" s="233"/>
      <c r="D67" s="233"/>
      <c r="E67" s="233"/>
      <c r="F67" s="233"/>
      <c r="G67" s="233"/>
      <c r="H67" s="234"/>
      <c r="I67" s="95"/>
      <c r="J67" s="95"/>
      <c r="K67" s="95"/>
      <c r="L67" s="95"/>
      <c r="M67" s="136"/>
    </row>
    <row r="68" spans="1:13" x14ac:dyDescent="0.25">
      <c r="A68" s="139" t="s">
        <v>204</v>
      </c>
      <c r="B68" s="70" t="s">
        <v>148</v>
      </c>
      <c r="C68" s="233"/>
      <c r="D68" s="233"/>
      <c r="E68" s="233"/>
      <c r="F68" s="233"/>
      <c r="G68" s="233"/>
      <c r="H68" s="234"/>
      <c r="I68" s="95"/>
      <c r="J68" s="95"/>
      <c r="K68" s="95"/>
      <c r="L68" s="95"/>
      <c r="M68" s="136"/>
    </row>
    <row r="69" spans="1:13" x14ac:dyDescent="0.25">
      <c r="A69" s="139" t="s">
        <v>207</v>
      </c>
      <c r="B69" s="70">
        <f>SUM(C69:L69)</f>
        <v>32603043.529999997</v>
      </c>
      <c r="C69" s="70">
        <f>C70+C71+C72+C73</f>
        <v>2515897.4</v>
      </c>
      <c r="D69" s="70">
        <f t="shared" ref="D69:L69" si="25">D70+D71+D72+D73</f>
        <v>2596816.6</v>
      </c>
      <c r="E69" s="70">
        <f t="shared" si="25"/>
        <v>2957370.5</v>
      </c>
      <c r="F69" s="70">
        <f t="shared" si="25"/>
        <v>3022841.8000000003</v>
      </c>
      <c r="G69" s="70">
        <f t="shared" si="25"/>
        <v>3375457.6</v>
      </c>
      <c r="H69" s="95">
        <f t="shared" si="25"/>
        <v>3666312.23</v>
      </c>
      <c r="I69" s="70">
        <f>I70+I71+I72+I73</f>
        <v>3715239.4</v>
      </c>
      <c r="J69" s="70">
        <f t="shared" si="25"/>
        <v>3553852.0000000005</v>
      </c>
      <c r="K69" s="70">
        <f t="shared" si="25"/>
        <v>3581259.0000000009</v>
      </c>
      <c r="L69" s="70">
        <f t="shared" si="25"/>
        <v>3617997</v>
      </c>
      <c r="M69" s="136"/>
    </row>
    <row r="70" spans="1:13" x14ac:dyDescent="0.25">
      <c r="A70" s="138" t="s">
        <v>199</v>
      </c>
      <c r="B70" s="70">
        <f>SUM(C70:L70)</f>
        <v>31650020.200000003</v>
      </c>
      <c r="C70" s="70">
        <f>C26+C48</f>
        <v>2445897.4</v>
      </c>
      <c r="D70" s="70">
        <f t="shared" ref="D70:L70" si="26">D26+D48</f>
        <v>2507287</v>
      </c>
      <c r="E70" s="70">
        <f t="shared" si="26"/>
        <v>2879389.5</v>
      </c>
      <c r="F70" s="70">
        <f t="shared" si="26"/>
        <v>2915496.7</v>
      </c>
      <c r="G70" s="70">
        <f t="shared" si="26"/>
        <v>3305457.6</v>
      </c>
      <c r="H70" s="95">
        <f>H26+H48</f>
        <v>3477400.2</v>
      </c>
      <c r="I70" s="70">
        <f t="shared" si="26"/>
        <v>3559975.5</v>
      </c>
      <c r="J70" s="70">
        <f t="shared" si="26"/>
        <v>3485660.3000000003</v>
      </c>
      <c r="K70" s="70">
        <f t="shared" si="26"/>
        <v>3525459.0000000009</v>
      </c>
      <c r="L70" s="70">
        <f t="shared" si="26"/>
        <v>3547997</v>
      </c>
      <c r="M70" s="136"/>
    </row>
    <row r="71" spans="1:13" x14ac:dyDescent="0.25">
      <c r="A71" s="139" t="s">
        <v>210</v>
      </c>
      <c r="B71" s="70">
        <f>SUM(C71:L71)</f>
        <v>132459.20000000001</v>
      </c>
      <c r="C71" s="70">
        <f>C27+C49</f>
        <v>0</v>
      </c>
      <c r="D71" s="70">
        <f t="shared" ref="D71:L71" si="27">D27+D49</f>
        <v>19529.599999999999</v>
      </c>
      <c r="E71" s="70">
        <f t="shared" si="27"/>
        <v>7981</v>
      </c>
      <c r="F71" s="70">
        <f t="shared" si="27"/>
        <v>37345.1</v>
      </c>
      <c r="G71" s="70">
        <f t="shared" si="27"/>
        <v>0</v>
      </c>
      <c r="H71" s="95">
        <f t="shared" si="27"/>
        <v>55211.8</v>
      </c>
      <c r="I71" s="95">
        <f>I27+I49</f>
        <v>0</v>
      </c>
      <c r="J71" s="95">
        <f t="shared" si="27"/>
        <v>12391.7</v>
      </c>
      <c r="K71" s="95">
        <f t="shared" si="27"/>
        <v>0</v>
      </c>
      <c r="L71" s="95">
        <f t="shared" si="27"/>
        <v>0</v>
      </c>
      <c r="M71" s="136"/>
    </row>
    <row r="72" spans="1:13" x14ac:dyDescent="0.25">
      <c r="A72" s="139" t="s">
        <v>203</v>
      </c>
      <c r="B72" s="70">
        <f t="shared" ref="B72:B74" si="28">SUM(C72:L72)</f>
        <v>0</v>
      </c>
      <c r="C72" s="70">
        <f>C28+C50</f>
        <v>0</v>
      </c>
      <c r="D72" s="70">
        <f t="shared" ref="D72:L72" si="29">D28+D50</f>
        <v>0</v>
      </c>
      <c r="E72" s="70">
        <f t="shared" si="29"/>
        <v>0</v>
      </c>
      <c r="F72" s="70">
        <f t="shared" si="29"/>
        <v>0</v>
      </c>
      <c r="G72" s="70">
        <f t="shared" si="29"/>
        <v>0</v>
      </c>
      <c r="H72" s="95">
        <f t="shared" si="29"/>
        <v>0</v>
      </c>
      <c r="I72" s="95">
        <f t="shared" si="29"/>
        <v>0</v>
      </c>
      <c r="J72" s="95">
        <f t="shared" si="29"/>
        <v>0</v>
      </c>
      <c r="K72" s="95">
        <f t="shared" si="29"/>
        <v>0</v>
      </c>
      <c r="L72" s="95">
        <f t="shared" si="29"/>
        <v>0</v>
      </c>
      <c r="M72" s="136"/>
    </row>
    <row r="73" spans="1:13" x14ac:dyDescent="0.25">
      <c r="A73" s="137" t="s">
        <v>204</v>
      </c>
      <c r="B73" s="70">
        <f t="shared" si="28"/>
        <v>820564.13</v>
      </c>
      <c r="C73" s="70">
        <f>C29+C51</f>
        <v>70000</v>
      </c>
      <c r="D73" s="70">
        <f t="shared" ref="D73:L73" si="30">D29+D51</f>
        <v>70000</v>
      </c>
      <c r="E73" s="70">
        <f t="shared" si="30"/>
        <v>70000</v>
      </c>
      <c r="F73" s="70">
        <f t="shared" si="30"/>
        <v>70000</v>
      </c>
      <c r="G73" s="70">
        <f t="shared" si="30"/>
        <v>70000</v>
      </c>
      <c r="H73" s="95">
        <f t="shared" si="30"/>
        <v>133700.23000000001</v>
      </c>
      <c r="I73" s="95">
        <f>I29+I51</f>
        <v>155263.9</v>
      </c>
      <c r="J73" s="95">
        <f t="shared" si="30"/>
        <v>55800</v>
      </c>
      <c r="K73" s="95">
        <f t="shared" si="30"/>
        <v>55800</v>
      </c>
      <c r="L73" s="95">
        <f t="shared" si="30"/>
        <v>70000</v>
      </c>
      <c r="M73" s="136"/>
    </row>
    <row r="74" spans="1:13" ht="15.75" thickBot="1" x14ac:dyDescent="0.3">
      <c r="A74" s="202" t="s">
        <v>215</v>
      </c>
      <c r="B74" s="146">
        <f t="shared" si="28"/>
        <v>1587.1999999999998</v>
      </c>
      <c r="C74" s="203">
        <f>C30+C52</f>
        <v>0</v>
      </c>
      <c r="D74" s="203">
        <f t="shared" ref="D74:L74" si="31">D30+D52</f>
        <v>0</v>
      </c>
      <c r="E74" s="203">
        <f t="shared" si="31"/>
        <v>0</v>
      </c>
      <c r="F74" s="203">
        <f t="shared" si="31"/>
        <v>0</v>
      </c>
      <c r="G74" s="203">
        <f t="shared" si="31"/>
        <v>0</v>
      </c>
      <c r="H74" s="235">
        <f t="shared" si="31"/>
        <v>500</v>
      </c>
      <c r="I74" s="235">
        <f t="shared" si="31"/>
        <v>259.5</v>
      </c>
      <c r="J74" s="235">
        <f t="shared" si="31"/>
        <v>270.60000000000002</v>
      </c>
      <c r="K74" s="235">
        <f t="shared" si="31"/>
        <v>267.2</v>
      </c>
      <c r="L74" s="235">
        <f t="shared" si="31"/>
        <v>289.89999999999998</v>
      </c>
      <c r="M74" s="204"/>
    </row>
    <row r="75" spans="1:13" x14ac:dyDescent="0.25">
      <c r="B75" s="150"/>
      <c r="C75" s="150"/>
      <c r="D75" s="150"/>
      <c r="E75" s="150"/>
      <c r="F75" s="150"/>
      <c r="G75" s="150"/>
      <c r="H75" s="236"/>
      <c r="I75" s="236"/>
      <c r="J75" s="236"/>
      <c r="K75" s="236"/>
      <c r="L75" s="236"/>
    </row>
    <row r="76" spans="1:13" hidden="1" x14ac:dyDescent="0.25">
      <c r="B76" s="92" t="s">
        <v>216</v>
      </c>
      <c r="C76" s="93">
        <v>2445897.4</v>
      </c>
      <c r="D76" s="93">
        <v>2507287</v>
      </c>
      <c r="E76" s="93">
        <v>2879389.5</v>
      </c>
      <c r="F76" s="93">
        <v>2915496.7</v>
      </c>
      <c r="G76" s="93">
        <v>3305457.6</v>
      </c>
      <c r="H76" s="206">
        <v>3593251.8</v>
      </c>
      <c r="I76" s="98">
        <v>3625360.1999999997</v>
      </c>
      <c r="J76" s="98">
        <v>3751149.3000000003</v>
      </c>
      <c r="K76" s="99"/>
      <c r="L76" s="99"/>
      <c r="M76" s="99"/>
    </row>
    <row r="77" spans="1:13" hidden="1" x14ac:dyDescent="0.25">
      <c r="C77" s="91" t="e">
        <f>#REF!-C76</f>
        <v>#REF!</v>
      </c>
      <c r="D77" s="91" t="e">
        <f>#REF!-D76</f>
        <v>#REF!</v>
      </c>
      <c r="E77" s="91" t="e">
        <f>#REF!-E76</f>
        <v>#REF!</v>
      </c>
      <c r="F77" s="91" t="e">
        <f>#REF!-F76</f>
        <v>#REF!</v>
      </c>
      <c r="G77" s="91" t="e">
        <f>#REF!-G76</f>
        <v>#REF!</v>
      </c>
      <c r="H77" s="100" t="e">
        <f>#REF!+H71-H76</f>
        <v>#REF!</v>
      </c>
      <c r="I77" s="100" t="e">
        <f>#REF!-I76</f>
        <v>#REF!</v>
      </c>
      <c r="J77" s="100" t="e">
        <f>#REF!-J76</f>
        <v>#REF!</v>
      </c>
      <c r="K77" s="100" t="e">
        <f>#REF!-K76</f>
        <v>#REF!</v>
      </c>
      <c r="L77" s="100" t="e">
        <f>#REF!-L76</f>
        <v>#REF!</v>
      </c>
    </row>
    <row r="78" spans="1:13" x14ac:dyDescent="0.25">
      <c r="I78" s="94"/>
    </row>
    <row r="79" spans="1:13" x14ac:dyDescent="0.25">
      <c r="I79" s="94"/>
    </row>
  </sheetData>
  <customSheetViews>
    <customSheetView guid="{4FBDDA4C-9C50-46B5-80B9-2ABFA6B3F8C6}" fitToPage="1" hiddenRows="1" topLeftCell="A4">
      <pane ySplit="5" topLeftCell="A9" activePane="bottomLeft" state="frozen"/>
      <selection pane="bottomLeft" activeCell="Q23" sqref="Q23"/>
      <pageMargins left="0.11811023622047245" right="0.11811023622047245" top="0.74803149606299213" bottom="0.74803149606299213" header="0.31496062992125984" footer="0.31496062992125984"/>
      <pageSetup paperSize="9" scale="73" fitToHeight="2" orientation="landscape" r:id="rId1"/>
    </customSheetView>
    <customSheetView guid="{7AB4C68F-1C22-48DA-9E01-F95B99710324}" showPageBreaks="1" fitToPage="1" hiddenRows="1" topLeftCell="A4">
      <pane ySplit="5" topLeftCell="A51" activePane="bottomLeft" state="frozen"/>
      <selection pane="bottomLeft" activeCell="H54" sqref="H54"/>
      <pageMargins left="0.11811023622047245" right="0.11811023622047245" top="0.74803149606299213" bottom="0.74803149606299213" header="0.31496062992125984" footer="0.31496062992125984"/>
      <pageSetup paperSize="9" scale="75" fitToHeight="2" orientation="landscape" r:id="rId2"/>
    </customSheetView>
  </customSheetViews>
  <mergeCells count="8">
    <mergeCell ref="A53:M53"/>
    <mergeCell ref="A5:A7"/>
    <mergeCell ref="B5:L5"/>
    <mergeCell ref="M5:M6"/>
    <mergeCell ref="A9:M9"/>
    <mergeCell ref="A31:M31"/>
    <mergeCell ref="C6:L6"/>
    <mergeCell ref="B6:B7"/>
  </mergeCells>
  <hyperlinks>
    <hyperlink ref="A11" r:id="rId3" location="Лист2!Par572" display="../Папки_Отделов/Финансовый/Зайцева Д.М/ГП_Региональная программа развития СПО 2015-2020/Microsoft/Windows/Temporary Internet Files/Content.MSO/B89AF021.xls - Лист2!Par572"/>
    <hyperlink ref="A26" r:id="rId4" location="Лист2!Par572" display="../Папки_Отделов/Финансовый/Зайцева Д.М/ГП_Региональная программа развития СПО 2015-2020/Microsoft/Windows/Temporary Internet Files/Content.MSO/B89AF021.xls - Лист2!Par572"/>
    <hyperlink ref="A43" r:id="rId5" location="Лист2!Par572" display="../Папки_Отделов/Финансовый/Зайцева Д.М/ГП_Региональная программа развития СПО 2015-2020/Microsoft/Windows/Temporary Internet Files/Content.MSO/B89AF021.xls - Лист2!Par572"/>
    <hyperlink ref="A16" r:id="rId6" location="Лист2!Par572" display="../Папки_Отделов/Финансовый/Зайцева Д.М/ГП_Региональная программа развития СПО 2015-2020/Microsoft/Windows/Temporary Internet Files/Content.MSO/B89AF021.xls - Лист2!Par572"/>
    <hyperlink ref="A21" r:id="rId7" location="Лист2!Par572" display="../Папки_Отделов/Финансовый/Зайцева Д.М/ГП_Региональная программа развития СПО 2015-2020/Microsoft/Windows/Temporary Internet Files/Content.MSO/B89AF021.xls - Лист2!Par572"/>
    <hyperlink ref="A33" r:id="rId8" location="Лист2!Par572" display="../Папки_Отделов/Финансовый/Зайцева Д.М/ГП_Региональная программа развития СПО 2015-2020/Microsoft/Windows/Temporary Internet Files/Content.MSO/B89AF021.xls - Лист2!Par572"/>
    <hyperlink ref="A38" r:id="rId9" location="Лист2!Par572" display="../Папки_Отделов/Финансовый/Зайцева Д.М/ГП_Региональная программа развития СПО 2015-2020/Microsoft/Windows/Temporary Internet Files/Content.MSO/B89AF021.xls - Лист2!Par572"/>
    <hyperlink ref="A48" r:id="rId10" location="Лист2!Par572" display="../Папки_Отделов/Финансовый/Зайцева Д.М/ГП_Региональная программа развития СПО 2015-2020/Microsoft/Windows/Temporary Internet Files/Content.MSO/B89AF021.xls - Лист2!Par572"/>
    <hyperlink ref="A55" r:id="rId11" location="Лист2!Par572" display="../Папки_Отделов/Финансовый/Зайцева Д.М/ГП_Региональная программа развития СПО 2015-2020/Microsoft/Windows/Temporary Internet Files/Content.MSO/B89AF021.xls - Лист2!Par572"/>
    <hyperlink ref="A60" r:id="rId12" location="Лист2!Par572" display="../Папки_Отделов/Финансовый/Зайцева Д.М/ГП_Региональная программа развития СПО 2015-2020/Microsoft/Windows/Temporary Internet Files/Content.MSO/B89AF021.xls - Лист2!Par572"/>
    <hyperlink ref="A65" r:id="rId13" location="Лист2!Par572" display="../Папки_Отделов/Финансовый/Зайцева Д.М/ГП_Региональная программа развития СПО 2015-2020/Microsoft/Windows/Temporary Internet Files/Content.MSO/B89AF021.xls - Лист2!Par572"/>
    <hyperlink ref="A70" r:id="rId14" location="Лист2!Par572" display="../Папки_Отделов/Финансовый/Зайцева Д.М/ГП_Региональная программа развития СПО 2015-2020/Microsoft/Windows/Temporary Internet Files/Content.MSO/B89AF021.xls - Лист2!Par572"/>
  </hyperlinks>
  <pageMargins left="0.11811023622047245" right="0.11811023622047245" top="0.74803149606299213" bottom="0.74803149606299213" header="0.31496062992125984" footer="0.31496062992125984"/>
  <pageSetup paperSize="9" scale="75" fitToHeight="2" orientation="landscape" r:id="rId1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W290"/>
  <sheetViews>
    <sheetView view="pageBreakPreview" topLeftCell="A246" zoomScaleNormal="100" zoomScaleSheetLayoutView="100" workbookViewId="0">
      <selection activeCell="A257" sqref="A257:C257"/>
    </sheetView>
  </sheetViews>
  <sheetFormatPr defaultRowHeight="15" x14ac:dyDescent="0.25"/>
  <cols>
    <col min="1" max="1" width="4.140625" style="1" bestFit="1" customWidth="1"/>
    <col min="2" max="2" width="76.85546875" style="13" customWidth="1"/>
    <col min="3" max="3" width="25.140625" style="94" customWidth="1"/>
    <col min="4" max="4" width="8.7109375" hidden="1" customWidth="1"/>
    <col min="5" max="5" width="8.5703125" style="93" hidden="1" customWidth="1"/>
    <col min="6" max="6" width="8.85546875" hidden="1" customWidth="1"/>
    <col min="7" max="7" width="2.5703125" customWidth="1"/>
    <col min="8" max="8" width="12.42578125" customWidth="1"/>
    <col min="9" max="9" width="9.5703125" customWidth="1"/>
    <col min="10" max="11" width="9.140625" customWidth="1"/>
  </cols>
  <sheetData>
    <row r="1" spans="1:23" ht="110.25" hidden="1" x14ac:dyDescent="0.25">
      <c r="C1" s="154" t="s">
        <v>252</v>
      </c>
    </row>
    <row r="2" spans="1:23" ht="15.75" x14ac:dyDescent="0.25">
      <c r="C2" s="154"/>
    </row>
    <row r="3" spans="1:23" ht="15.75" x14ac:dyDescent="0.25">
      <c r="C3" s="154"/>
    </row>
    <row r="4" spans="1:23" ht="15.75" x14ac:dyDescent="0.25">
      <c r="B4" s="155"/>
      <c r="C4" s="156" t="s">
        <v>253</v>
      </c>
    </row>
    <row r="5" spans="1:23" ht="15.75" x14ac:dyDescent="0.25">
      <c r="B5" s="155"/>
    </row>
    <row r="6" spans="1:23" ht="18.75" customHeight="1" x14ac:dyDescent="0.25">
      <c r="A6" s="349" t="s">
        <v>461</v>
      </c>
      <c r="B6" s="349"/>
      <c r="C6" s="349"/>
    </row>
    <row r="7" spans="1:23" ht="28.5" customHeight="1" x14ac:dyDescent="0.25">
      <c r="A7" s="349"/>
      <c r="B7" s="349"/>
      <c r="C7" s="349"/>
    </row>
    <row r="8" spans="1:23" ht="18.75" x14ac:dyDescent="0.25">
      <c r="B8" s="157"/>
    </row>
    <row r="9" spans="1:23" ht="31.5" x14ac:dyDescent="0.25">
      <c r="A9" s="218" t="s">
        <v>254</v>
      </c>
      <c r="B9" s="158" t="s">
        <v>2</v>
      </c>
      <c r="C9" s="159" t="s">
        <v>440</v>
      </c>
      <c r="F9" s="160"/>
      <c r="G9" s="160"/>
      <c r="H9" s="160"/>
      <c r="I9" s="160"/>
      <c r="J9" s="160"/>
      <c r="K9" s="160"/>
      <c r="L9" s="160"/>
      <c r="M9" s="160"/>
      <c r="N9" s="160"/>
      <c r="O9" s="160"/>
      <c r="P9" s="160"/>
      <c r="Q9" s="160"/>
      <c r="R9" s="160"/>
      <c r="S9" s="160"/>
      <c r="T9" s="160"/>
      <c r="U9" s="160"/>
      <c r="V9" s="160"/>
      <c r="W9" s="160"/>
    </row>
    <row r="10" spans="1:23" ht="36" customHeight="1" x14ac:dyDescent="0.25">
      <c r="A10" s="345" t="s">
        <v>255</v>
      </c>
      <c r="B10" s="345"/>
      <c r="C10" s="345"/>
      <c r="F10" s="160"/>
      <c r="G10" s="160"/>
      <c r="H10" s="160"/>
      <c r="I10" s="160"/>
      <c r="J10" s="160"/>
      <c r="K10" s="160"/>
      <c r="L10" s="160"/>
      <c r="M10" s="160"/>
      <c r="N10" s="160"/>
      <c r="O10" s="160"/>
      <c r="P10" s="160"/>
      <c r="Q10" s="160"/>
      <c r="R10" s="160"/>
      <c r="S10" s="160"/>
      <c r="T10" s="160"/>
      <c r="U10" s="160"/>
      <c r="V10" s="160"/>
      <c r="W10" s="160"/>
    </row>
    <row r="11" spans="1:23" ht="54" hidden="1" customHeight="1" x14ac:dyDescent="0.25">
      <c r="A11" s="345" t="s">
        <v>256</v>
      </c>
      <c r="B11" s="345"/>
      <c r="C11" s="345"/>
      <c r="F11" s="160"/>
      <c r="G11" s="160"/>
      <c r="H11" s="160"/>
      <c r="I11" s="160"/>
      <c r="J11" s="160"/>
      <c r="K11" s="160"/>
      <c r="L11" s="160"/>
      <c r="M11" s="160"/>
      <c r="N11" s="160"/>
      <c r="O11" s="160"/>
      <c r="P11" s="160"/>
      <c r="Q11" s="160"/>
      <c r="R11" s="160"/>
      <c r="S11" s="160"/>
      <c r="T11" s="160"/>
      <c r="U11" s="160"/>
      <c r="V11" s="160"/>
      <c r="W11" s="160"/>
    </row>
    <row r="12" spans="1:23" ht="31.5" hidden="1" x14ac:dyDescent="0.25">
      <c r="A12" s="219">
        <v>1</v>
      </c>
      <c r="B12" s="161" t="s">
        <v>257</v>
      </c>
      <c r="C12" s="162">
        <v>11269.607991993584</v>
      </c>
      <c r="F12" s="160"/>
      <c r="G12" s="160"/>
      <c r="H12" s="160"/>
      <c r="I12" s="160"/>
      <c r="J12" s="160"/>
      <c r="K12" s="160"/>
      <c r="L12" s="160"/>
      <c r="M12" s="160"/>
      <c r="N12" s="160"/>
      <c r="O12" s="160"/>
      <c r="P12" s="160"/>
      <c r="Q12" s="160"/>
      <c r="R12" s="160"/>
      <c r="S12" s="160"/>
      <c r="T12" s="160"/>
      <c r="U12" s="160"/>
      <c r="V12" s="160"/>
      <c r="W12" s="160"/>
    </row>
    <row r="13" spans="1:23" ht="15.75" hidden="1" x14ac:dyDescent="0.25">
      <c r="A13" s="219">
        <v>2</v>
      </c>
      <c r="B13" s="161" t="s">
        <v>258</v>
      </c>
      <c r="C13" s="162">
        <v>11.611798667320558</v>
      </c>
      <c r="F13" s="160"/>
      <c r="G13" s="160"/>
      <c r="H13" s="160"/>
      <c r="I13" s="160"/>
      <c r="J13" s="160"/>
      <c r="K13" s="160"/>
      <c r="L13" s="160"/>
      <c r="M13" s="160"/>
      <c r="N13" s="160"/>
      <c r="O13" s="160"/>
      <c r="P13" s="160"/>
      <c r="Q13" s="160"/>
      <c r="R13" s="160"/>
      <c r="S13" s="160"/>
      <c r="T13" s="160"/>
      <c r="U13" s="160"/>
      <c r="V13" s="160"/>
      <c r="W13" s="160"/>
    </row>
    <row r="14" spans="1:23" ht="20.25" hidden="1" customHeight="1" x14ac:dyDescent="0.25">
      <c r="A14" s="219">
        <v>3</v>
      </c>
      <c r="B14" s="161" t="s">
        <v>259</v>
      </c>
      <c r="C14" s="162">
        <v>6630.2985480777897</v>
      </c>
      <c r="F14" s="160"/>
      <c r="G14" s="160"/>
      <c r="H14" s="160"/>
      <c r="I14" s="160"/>
      <c r="J14" s="160"/>
      <c r="K14" s="160"/>
      <c r="L14" s="160"/>
      <c r="M14" s="160"/>
      <c r="N14" s="160"/>
      <c r="O14" s="160"/>
      <c r="P14" s="160"/>
      <c r="Q14" s="160"/>
      <c r="R14" s="160"/>
      <c r="S14" s="160"/>
      <c r="T14" s="160"/>
      <c r="U14" s="160"/>
      <c r="V14" s="160"/>
      <c r="W14" s="160"/>
    </row>
    <row r="15" spans="1:23" ht="17.25" hidden="1" customHeight="1" x14ac:dyDescent="0.25">
      <c r="A15" s="219">
        <v>4</v>
      </c>
      <c r="B15" s="161" t="s">
        <v>260</v>
      </c>
      <c r="C15" s="162">
        <v>9105.7209259416559</v>
      </c>
      <c r="F15" s="160"/>
      <c r="G15" s="160"/>
      <c r="H15" s="160"/>
      <c r="I15" s="160"/>
      <c r="J15" s="160"/>
      <c r="K15" s="160"/>
      <c r="L15" s="160"/>
      <c r="M15" s="160"/>
      <c r="N15" s="160"/>
      <c r="O15" s="160"/>
      <c r="P15" s="160"/>
      <c r="Q15" s="160"/>
      <c r="R15" s="160"/>
      <c r="S15" s="160"/>
      <c r="T15" s="160"/>
      <c r="U15" s="160"/>
      <c r="V15" s="160"/>
      <c r="W15" s="160"/>
    </row>
    <row r="16" spans="1:23" ht="15.75" hidden="1" x14ac:dyDescent="0.25">
      <c r="A16" s="219">
        <v>5</v>
      </c>
      <c r="B16" s="161" t="s">
        <v>261</v>
      </c>
      <c r="C16" s="162">
        <v>1950.0392360284536</v>
      </c>
      <c r="F16" s="160"/>
      <c r="G16" s="160"/>
      <c r="H16" s="160"/>
      <c r="I16" s="160"/>
      <c r="J16" s="160"/>
      <c r="K16" s="160"/>
      <c r="L16" s="160"/>
      <c r="M16" s="160"/>
      <c r="N16" s="160"/>
      <c r="O16" s="160"/>
      <c r="P16" s="160"/>
      <c r="Q16" s="160"/>
      <c r="R16" s="160"/>
      <c r="S16" s="160"/>
      <c r="T16" s="160"/>
      <c r="U16" s="160"/>
      <c r="V16" s="160"/>
      <c r="W16" s="160"/>
    </row>
    <row r="17" spans="1:23" ht="15.75" hidden="1" x14ac:dyDescent="0.25">
      <c r="A17" s="219">
        <v>6</v>
      </c>
      <c r="B17" s="161" t="s">
        <v>262</v>
      </c>
      <c r="C17" s="162">
        <v>6056.6518252148926</v>
      </c>
      <c r="F17" s="160"/>
      <c r="G17" s="160"/>
      <c r="H17" s="160"/>
      <c r="I17" s="160"/>
      <c r="J17" s="160"/>
      <c r="K17" s="160"/>
      <c r="L17" s="160"/>
      <c r="M17" s="160"/>
      <c r="N17" s="160"/>
      <c r="O17" s="160"/>
      <c r="P17" s="160"/>
      <c r="Q17" s="160"/>
      <c r="R17" s="160"/>
      <c r="S17" s="160"/>
      <c r="T17" s="160"/>
      <c r="U17" s="160"/>
      <c r="V17" s="160"/>
      <c r="W17" s="160"/>
    </row>
    <row r="18" spans="1:23" ht="18" hidden="1" customHeight="1" x14ac:dyDescent="0.25">
      <c r="A18" s="219">
        <v>7</v>
      </c>
      <c r="B18" s="161" t="s">
        <v>263</v>
      </c>
      <c r="C18" s="162">
        <v>3999.8079101443514</v>
      </c>
      <c r="F18" s="160"/>
      <c r="G18" s="160"/>
      <c r="H18" s="160"/>
      <c r="I18" s="160"/>
      <c r="J18" s="160"/>
      <c r="K18" s="160"/>
      <c r="L18" s="160"/>
      <c r="M18" s="160"/>
      <c r="N18" s="160"/>
      <c r="O18" s="160"/>
      <c r="P18" s="160"/>
      <c r="Q18" s="160"/>
      <c r="R18" s="160"/>
      <c r="S18" s="160"/>
      <c r="T18" s="160"/>
      <c r="U18" s="160"/>
      <c r="V18" s="160"/>
      <c r="W18" s="160"/>
    </row>
    <row r="19" spans="1:23" ht="31.5" hidden="1" x14ac:dyDescent="0.25">
      <c r="A19" s="219">
        <v>8</v>
      </c>
      <c r="B19" s="161" t="s">
        <v>264</v>
      </c>
      <c r="C19" s="162">
        <v>3179.4374200261323</v>
      </c>
      <c r="F19" s="160"/>
      <c r="G19" s="160"/>
      <c r="H19" s="160"/>
      <c r="I19" s="160"/>
      <c r="J19" s="160"/>
      <c r="K19" s="160"/>
      <c r="L19" s="160"/>
      <c r="M19" s="160"/>
      <c r="N19" s="160"/>
      <c r="O19" s="160"/>
      <c r="P19" s="160"/>
      <c r="Q19" s="160"/>
      <c r="R19" s="160"/>
      <c r="S19" s="160"/>
      <c r="T19" s="160"/>
      <c r="U19" s="160"/>
      <c r="V19" s="160"/>
      <c r="W19" s="160"/>
    </row>
    <row r="20" spans="1:23" ht="15.75" hidden="1" x14ac:dyDescent="0.25">
      <c r="A20" s="219">
        <v>9</v>
      </c>
      <c r="B20" s="161" t="s">
        <v>265</v>
      </c>
      <c r="C20" s="162">
        <v>5407.6712146346899</v>
      </c>
      <c r="F20" s="160"/>
      <c r="G20" s="160"/>
      <c r="H20" s="160"/>
      <c r="I20" s="160"/>
      <c r="J20" s="160"/>
      <c r="K20" s="160"/>
      <c r="L20" s="160"/>
      <c r="M20" s="160"/>
      <c r="N20" s="160"/>
      <c r="O20" s="160"/>
      <c r="P20" s="160"/>
      <c r="Q20" s="160"/>
      <c r="R20" s="160"/>
      <c r="S20" s="160"/>
      <c r="T20" s="160"/>
      <c r="U20" s="160"/>
      <c r="V20" s="160"/>
      <c r="W20" s="160"/>
    </row>
    <row r="21" spans="1:23" ht="15.75" hidden="1" x14ac:dyDescent="0.25">
      <c r="A21" s="219">
        <v>10</v>
      </c>
      <c r="B21" s="161" t="s">
        <v>266</v>
      </c>
      <c r="C21" s="162">
        <v>2550.7361814701453</v>
      </c>
      <c r="F21" s="160"/>
      <c r="G21" s="160"/>
      <c r="H21" s="160"/>
      <c r="I21" s="160"/>
      <c r="J21" s="160"/>
      <c r="K21" s="160"/>
      <c r="L21" s="160"/>
      <c r="M21" s="160"/>
      <c r="N21" s="160"/>
      <c r="O21" s="160"/>
      <c r="P21" s="160"/>
      <c r="Q21" s="160"/>
      <c r="R21" s="160"/>
      <c r="S21" s="160"/>
      <c r="T21" s="160"/>
      <c r="U21" s="160"/>
      <c r="V21" s="160"/>
      <c r="W21" s="160"/>
    </row>
    <row r="22" spans="1:23" ht="15.75" hidden="1" x14ac:dyDescent="0.25">
      <c r="A22" s="219">
        <v>11</v>
      </c>
      <c r="B22" s="161" t="s">
        <v>267</v>
      </c>
      <c r="C22" s="162">
        <v>5043.7916131936099</v>
      </c>
      <c r="F22" s="160"/>
      <c r="G22" s="160"/>
      <c r="H22" s="160"/>
      <c r="I22" s="160"/>
      <c r="J22" s="160"/>
      <c r="K22" s="160"/>
      <c r="L22" s="160"/>
      <c r="M22" s="160"/>
      <c r="N22" s="160"/>
      <c r="O22" s="160"/>
      <c r="P22" s="160"/>
      <c r="Q22" s="160"/>
      <c r="R22" s="160"/>
      <c r="S22" s="160"/>
      <c r="T22" s="160"/>
      <c r="U22" s="160"/>
      <c r="V22" s="160"/>
      <c r="W22" s="160"/>
    </row>
    <row r="23" spans="1:23" ht="15.75" hidden="1" x14ac:dyDescent="0.25">
      <c r="A23" s="219">
        <v>12</v>
      </c>
      <c r="B23" s="161" t="s">
        <v>268</v>
      </c>
      <c r="C23" s="163">
        <v>1734.0150538880912</v>
      </c>
      <c r="F23" s="160"/>
      <c r="G23" s="160"/>
      <c r="H23" s="160"/>
      <c r="I23" s="160"/>
      <c r="J23" s="160"/>
      <c r="K23" s="160"/>
      <c r="L23" s="160"/>
      <c r="M23" s="160"/>
      <c r="N23" s="160"/>
      <c r="O23" s="160"/>
      <c r="P23" s="160"/>
      <c r="Q23" s="160"/>
      <c r="R23" s="160"/>
      <c r="S23" s="160"/>
      <c r="T23" s="160"/>
      <c r="U23" s="160"/>
      <c r="V23" s="160"/>
      <c r="W23" s="160"/>
    </row>
    <row r="24" spans="1:23" ht="15.75" hidden="1" x14ac:dyDescent="0.25">
      <c r="A24" s="219">
        <v>13</v>
      </c>
      <c r="B24" s="161" t="s">
        <v>269</v>
      </c>
      <c r="C24" s="163">
        <v>5824.7662486449344</v>
      </c>
      <c r="F24" s="160"/>
      <c r="G24" s="160"/>
      <c r="H24" s="160"/>
      <c r="I24" s="160"/>
      <c r="J24" s="160"/>
      <c r="K24" s="160"/>
      <c r="L24" s="160"/>
      <c r="M24" s="160"/>
      <c r="N24" s="160"/>
      <c r="O24" s="160"/>
      <c r="P24" s="160"/>
      <c r="Q24" s="160"/>
      <c r="R24" s="160"/>
      <c r="S24" s="160"/>
      <c r="T24" s="160"/>
      <c r="U24" s="160"/>
      <c r="V24" s="160"/>
      <c r="W24" s="160"/>
    </row>
    <row r="25" spans="1:23" ht="15.75" hidden="1" x14ac:dyDescent="0.25">
      <c r="A25" s="219">
        <v>14</v>
      </c>
      <c r="B25" s="161" t="s">
        <v>270</v>
      </c>
      <c r="C25" s="163">
        <v>3947.0052232594844</v>
      </c>
      <c r="F25" s="160"/>
      <c r="G25" s="160"/>
      <c r="H25" s="160"/>
      <c r="I25" s="160"/>
      <c r="J25" s="160"/>
      <c r="K25" s="160"/>
      <c r="L25" s="160"/>
      <c r="M25" s="160"/>
      <c r="N25" s="160"/>
      <c r="O25" s="160"/>
      <c r="P25" s="160"/>
      <c r="Q25" s="160"/>
      <c r="R25" s="160"/>
      <c r="S25" s="160"/>
      <c r="T25" s="160"/>
      <c r="U25" s="160"/>
      <c r="V25" s="160"/>
      <c r="W25" s="160"/>
    </row>
    <row r="26" spans="1:23" ht="18" hidden="1" customHeight="1" x14ac:dyDescent="0.25">
      <c r="A26" s="219">
        <v>15</v>
      </c>
      <c r="B26" s="161" t="s">
        <v>271</v>
      </c>
      <c r="C26" s="163">
        <v>2961.1052101223277</v>
      </c>
      <c r="F26" s="160"/>
      <c r="G26" s="160"/>
      <c r="H26" s="160"/>
      <c r="I26" s="160"/>
      <c r="J26" s="160"/>
      <c r="K26" s="160"/>
      <c r="L26" s="160"/>
      <c r="M26" s="160"/>
      <c r="N26" s="160"/>
      <c r="O26" s="160"/>
      <c r="P26" s="160"/>
      <c r="Q26" s="160"/>
      <c r="R26" s="160"/>
      <c r="S26" s="160"/>
      <c r="T26" s="160"/>
      <c r="U26" s="160"/>
      <c r="V26" s="160"/>
      <c r="W26" s="160"/>
    </row>
    <row r="27" spans="1:23" ht="15.75" hidden="1" x14ac:dyDescent="0.25">
      <c r="A27" s="219">
        <v>16</v>
      </c>
      <c r="B27" s="161" t="s">
        <v>272</v>
      </c>
      <c r="C27" s="163">
        <v>1570.8201475012102</v>
      </c>
      <c r="F27" s="160"/>
      <c r="G27" s="160"/>
      <c r="H27" s="160"/>
      <c r="I27" s="160"/>
      <c r="J27" s="160"/>
      <c r="K27" s="160"/>
      <c r="L27" s="160"/>
      <c r="M27" s="160"/>
      <c r="N27" s="160"/>
      <c r="O27" s="160"/>
      <c r="P27" s="160"/>
      <c r="Q27" s="160"/>
      <c r="R27" s="160"/>
      <c r="S27" s="160"/>
      <c r="T27" s="160"/>
      <c r="U27" s="160"/>
      <c r="V27" s="160"/>
      <c r="W27" s="160"/>
    </row>
    <row r="28" spans="1:23" ht="15.75" hidden="1" x14ac:dyDescent="0.25">
      <c r="A28" s="219">
        <v>17</v>
      </c>
      <c r="B28" s="161" t="s">
        <v>273</v>
      </c>
      <c r="C28" s="163">
        <v>3900.7992529558514</v>
      </c>
      <c r="F28" s="160"/>
      <c r="G28" s="160"/>
      <c r="H28" s="160"/>
      <c r="I28" s="160"/>
      <c r="J28" s="160"/>
      <c r="K28" s="160"/>
      <c r="L28" s="160"/>
      <c r="M28" s="160"/>
      <c r="N28" s="160"/>
      <c r="O28" s="160"/>
      <c r="P28" s="160"/>
      <c r="Q28" s="160"/>
      <c r="R28" s="160"/>
      <c r="S28" s="160"/>
      <c r="T28" s="160"/>
      <c r="U28" s="160"/>
      <c r="V28" s="160"/>
      <c r="W28" s="160"/>
    </row>
    <row r="29" spans="1:23" ht="15.75" hidden="1" x14ac:dyDescent="0.25">
      <c r="A29" s="219">
        <v>18</v>
      </c>
      <c r="B29" s="161" t="s">
        <v>274</v>
      </c>
      <c r="C29" s="163">
        <v>4743.9194607547643</v>
      </c>
      <c r="F29" s="160"/>
      <c r="G29" s="160"/>
      <c r="H29" s="160"/>
      <c r="I29" s="160"/>
      <c r="J29" s="160"/>
      <c r="K29" s="160"/>
      <c r="L29" s="160"/>
      <c r="M29" s="160"/>
      <c r="N29" s="160"/>
      <c r="O29" s="160"/>
      <c r="P29" s="160"/>
      <c r="Q29" s="160"/>
      <c r="R29" s="160"/>
      <c r="S29" s="160"/>
      <c r="T29" s="160"/>
      <c r="U29" s="160"/>
      <c r="V29" s="160"/>
      <c r="W29" s="160"/>
    </row>
    <row r="30" spans="1:23" ht="15.75" hidden="1" x14ac:dyDescent="0.25">
      <c r="A30" s="219">
        <v>19</v>
      </c>
      <c r="B30" s="161" t="s">
        <v>275</v>
      </c>
      <c r="C30" s="163">
        <v>5439.8612493702594</v>
      </c>
      <c r="F30" s="160"/>
      <c r="G30" s="160"/>
      <c r="H30" s="160"/>
      <c r="I30" s="160"/>
      <c r="J30" s="160"/>
      <c r="K30" s="160"/>
      <c r="L30" s="160"/>
      <c r="M30" s="160"/>
      <c r="N30" s="160"/>
      <c r="O30" s="160"/>
      <c r="P30" s="160"/>
      <c r="Q30" s="160"/>
      <c r="R30" s="160"/>
      <c r="S30" s="160"/>
      <c r="T30" s="160"/>
      <c r="U30" s="160"/>
      <c r="V30" s="160"/>
      <c r="W30" s="160"/>
    </row>
    <row r="31" spans="1:23" ht="15.75" hidden="1" x14ac:dyDescent="0.25">
      <c r="A31" s="219">
        <v>20</v>
      </c>
      <c r="B31" s="161" t="s">
        <v>276</v>
      </c>
      <c r="C31" s="163">
        <v>1553.9942211656455</v>
      </c>
      <c r="F31" s="160"/>
      <c r="G31" s="160"/>
      <c r="H31" s="160"/>
      <c r="I31" s="160"/>
      <c r="J31" s="160"/>
      <c r="K31" s="160"/>
      <c r="L31" s="160"/>
      <c r="M31" s="160"/>
      <c r="N31" s="160"/>
      <c r="O31" s="160"/>
      <c r="P31" s="160"/>
      <c r="Q31" s="160"/>
      <c r="R31" s="160"/>
      <c r="S31" s="160"/>
      <c r="T31" s="160"/>
      <c r="U31" s="160"/>
      <c r="V31" s="160"/>
      <c r="W31" s="160"/>
    </row>
    <row r="32" spans="1:23" ht="15.75" hidden="1" x14ac:dyDescent="0.25">
      <c r="A32" s="219">
        <v>21</v>
      </c>
      <c r="B32" s="161" t="s">
        <v>277</v>
      </c>
      <c r="C32" s="163">
        <v>4814.6871699211279</v>
      </c>
      <c r="F32" s="160"/>
      <c r="G32" s="160"/>
      <c r="H32" s="160"/>
      <c r="I32" s="160"/>
      <c r="J32" s="160"/>
      <c r="K32" s="160"/>
      <c r="L32" s="160"/>
      <c r="M32" s="160"/>
      <c r="N32" s="160"/>
      <c r="O32" s="160"/>
      <c r="P32" s="160"/>
      <c r="Q32" s="160"/>
      <c r="R32" s="160"/>
      <c r="S32" s="160"/>
      <c r="T32" s="160"/>
      <c r="U32" s="160"/>
      <c r="V32" s="160"/>
      <c r="W32" s="160"/>
    </row>
    <row r="33" spans="1:23" ht="31.5" hidden="1" x14ac:dyDescent="0.25">
      <c r="A33" s="219">
        <v>22</v>
      </c>
      <c r="B33" s="161" t="s">
        <v>278</v>
      </c>
      <c r="C33" s="163">
        <v>1353.781545727272</v>
      </c>
      <c r="F33" s="160"/>
      <c r="G33" s="160"/>
      <c r="H33" s="160"/>
      <c r="I33" s="160"/>
      <c r="J33" s="160"/>
      <c r="K33" s="160"/>
      <c r="L33" s="160"/>
      <c r="M33" s="160"/>
      <c r="N33" s="160"/>
      <c r="O33" s="160"/>
      <c r="P33" s="160"/>
      <c r="Q33" s="160"/>
      <c r="R33" s="160"/>
      <c r="S33" s="160"/>
      <c r="T33" s="160"/>
      <c r="U33" s="160"/>
      <c r="V33" s="160"/>
      <c r="W33" s="160"/>
    </row>
    <row r="34" spans="1:23" ht="31.5" hidden="1" x14ac:dyDescent="0.25">
      <c r="A34" s="219">
        <v>23</v>
      </c>
      <c r="B34" s="161" t="s">
        <v>279</v>
      </c>
      <c r="C34" s="163">
        <v>2112.3699235478543</v>
      </c>
      <c r="F34" s="160"/>
      <c r="G34" s="160"/>
      <c r="H34" s="160"/>
      <c r="I34" s="160"/>
      <c r="J34" s="160"/>
      <c r="K34" s="160"/>
      <c r="L34" s="160"/>
      <c r="M34" s="160"/>
      <c r="N34" s="160"/>
      <c r="O34" s="160"/>
      <c r="P34" s="160"/>
      <c r="Q34" s="160"/>
      <c r="R34" s="160"/>
      <c r="S34" s="160"/>
      <c r="T34" s="160"/>
      <c r="U34" s="160"/>
      <c r="V34" s="160"/>
      <c r="W34" s="160"/>
    </row>
    <row r="35" spans="1:23" ht="31.5" hidden="1" x14ac:dyDescent="0.25">
      <c r="A35" s="219">
        <v>24</v>
      </c>
      <c r="B35" s="161" t="s">
        <v>280</v>
      </c>
      <c r="C35" s="163">
        <v>5025.3596030757071</v>
      </c>
      <c r="F35" s="160"/>
      <c r="G35" s="160"/>
      <c r="H35" s="160"/>
      <c r="I35" s="160"/>
      <c r="J35" s="160"/>
      <c r="K35" s="160"/>
      <c r="L35" s="160"/>
      <c r="M35" s="160"/>
      <c r="N35" s="160"/>
      <c r="O35" s="160"/>
      <c r="P35" s="160"/>
      <c r="Q35" s="160"/>
      <c r="R35" s="160"/>
      <c r="S35" s="160"/>
      <c r="T35" s="160"/>
      <c r="U35" s="160"/>
      <c r="V35" s="160"/>
      <c r="W35" s="160"/>
    </row>
    <row r="36" spans="1:23" ht="15.75" hidden="1" x14ac:dyDescent="0.25">
      <c r="A36" s="219">
        <v>25</v>
      </c>
      <c r="B36" s="161" t="s">
        <v>281</v>
      </c>
      <c r="C36" s="163">
        <v>5260.8544062147712</v>
      </c>
      <c r="F36" s="160"/>
      <c r="G36" s="160"/>
      <c r="H36" s="160"/>
      <c r="I36" s="160"/>
      <c r="J36" s="160"/>
      <c r="K36" s="160"/>
      <c r="L36" s="160"/>
      <c r="M36" s="160"/>
      <c r="N36" s="160"/>
      <c r="O36" s="160"/>
      <c r="P36" s="160"/>
      <c r="Q36" s="160"/>
      <c r="R36" s="160"/>
      <c r="S36" s="160"/>
      <c r="T36" s="160"/>
      <c r="U36" s="160"/>
      <c r="V36" s="160"/>
      <c r="W36" s="160"/>
    </row>
    <row r="37" spans="1:23" ht="20.25" hidden="1" customHeight="1" x14ac:dyDescent="0.25">
      <c r="A37" s="219">
        <v>26</v>
      </c>
      <c r="B37" s="161" t="s">
        <v>282</v>
      </c>
      <c r="C37" s="163">
        <v>890.82268091079413</v>
      </c>
      <c r="F37" s="160"/>
      <c r="G37" s="160"/>
      <c r="H37" s="160"/>
      <c r="I37" s="160"/>
      <c r="J37" s="160"/>
      <c r="K37" s="160"/>
      <c r="L37" s="160"/>
      <c r="M37" s="160"/>
      <c r="N37" s="160"/>
      <c r="O37" s="160"/>
      <c r="P37" s="160"/>
      <c r="Q37" s="160"/>
      <c r="R37" s="160"/>
      <c r="S37" s="160"/>
      <c r="T37" s="160"/>
      <c r="U37" s="160"/>
      <c r="V37" s="160"/>
      <c r="W37" s="160"/>
    </row>
    <row r="38" spans="1:23" ht="17.25" hidden="1" customHeight="1" x14ac:dyDescent="0.25">
      <c r="A38" s="219">
        <v>27</v>
      </c>
      <c r="B38" s="161" t="s">
        <v>283</v>
      </c>
      <c r="C38" s="163">
        <v>5340.0717202247124</v>
      </c>
      <c r="F38" s="160"/>
      <c r="G38" s="160"/>
      <c r="H38" s="160"/>
      <c r="I38" s="160"/>
      <c r="J38" s="160"/>
      <c r="K38" s="160"/>
      <c r="L38" s="160"/>
      <c r="M38" s="160"/>
      <c r="N38" s="160"/>
      <c r="O38" s="160"/>
      <c r="P38" s="160"/>
      <c r="Q38" s="160"/>
      <c r="R38" s="160"/>
      <c r="S38" s="160"/>
      <c r="T38" s="160"/>
      <c r="U38" s="160"/>
      <c r="V38" s="160"/>
      <c r="W38" s="160"/>
    </row>
    <row r="39" spans="1:23" ht="15.75" hidden="1" x14ac:dyDescent="0.25">
      <c r="A39" s="219">
        <v>28</v>
      </c>
      <c r="B39" s="161" t="s">
        <v>284</v>
      </c>
      <c r="C39" s="163">
        <v>3429.1720836692289</v>
      </c>
      <c r="F39" s="160"/>
      <c r="G39" s="160"/>
      <c r="H39" s="160"/>
      <c r="I39" s="160"/>
      <c r="J39" s="160"/>
      <c r="K39" s="160"/>
      <c r="L39" s="160"/>
      <c r="M39" s="160"/>
      <c r="N39" s="160"/>
      <c r="O39" s="160"/>
      <c r="P39" s="160"/>
      <c r="Q39" s="160"/>
      <c r="R39" s="160"/>
      <c r="S39" s="160"/>
      <c r="T39" s="160"/>
      <c r="U39" s="160"/>
      <c r="V39" s="160"/>
      <c r="W39" s="160"/>
    </row>
    <row r="40" spans="1:23" ht="15.75" hidden="1" x14ac:dyDescent="0.25">
      <c r="A40" s="219">
        <v>29</v>
      </c>
      <c r="B40" s="161" t="s">
        <v>285</v>
      </c>
      <c r="C40" s="163">
        <v>4953.4216073819889</v>
      </c>
      <c r="F40" s="160"/>
      <c r="G40" s="160"/>
      <c r="H40" s="160"/>
      <c r="I40" s="160"/>
      <c r="J40" s="160"/>
      <c r="K40" s="160"/>
      <c r="L40" s="160"/>
      <c r="M40" s="160"/>
      <c r="N40" s="160"/>
      <c r="O40" s="160"/>
      <c r="P40" s="160"/>
      <c r="Q40" s="160"/>
      <c r="R40" s="160"/>
      <c r="S40" s="160"/>
      <c r="T40" s="160"/>
      <c r="U40" s="160"/>
      <c r="V40" s="160"/>
      <c r="W40" s="160"/>
    </row>
    <row r="41" spans="1:23" ht="15.75" hidden="1" x14ac:dyDescent="0.25">
      <c r="A41" s="219">
        <v>30</v>
      </c>
      <c r="B41" s="161" t="s">
        <v>286</v>
      </c>
      <c r="C41" s="163">
        <v>2837.2437664878348</v>
      </c>
      <c r="F41" s="160"/>
      <c r="G41" s="160"/>
      <c r="H41" s="160"/>
      <c r="I41" s="160"/>
      <c r="J41" s="160"/>
      <c r="K41" s="160"/>
      <c r="L41" s="160"/>
      <c r="M41" s="160"/>
      <c r="N41" s="160"/>
      <c r="O41" s="160"/>
      <c r="P41" s="160"/>
      <c r="Q41" s="160"/>
      <c r="R41" s="160"/>
      <c r="S41" s="160"/>
      <c r="T41" s="160"/>
      <c r="U41" s="160"/>
      <c r="V41" s="160"/>
      <c r="W41" s="160"/>
    </row>
    <row r="42" spans="1:23" ht="15.75" hidden="1" x14ac:dyDescent="0.25">
      <c r="A42" s="219">
        <v>31</v>
      </c>
      <c r="B42" s="161" t="s">
        <v>287</v>
      </c>
      <c r="C42" s="163">
        <v>9235.5359000278659</v>
      </c>
      <c r="F42" s="160"/>
      <c r="G42" s="160"/>
      <c r="H42" s="160"/>
      <c r="I42" s="160"/>
      <c r="J42" s="160"/>
      <c r="K42" s="160"/>
      <c r="L42" s="160"/>
      <c r="M42" s="160"/>
      <c r="N42" s="160"/>
      <c r="O42" s="160"/>
      <c r="P42" s="160"/>
      <c r="Q42" s="160"/>
      <c r="R42" s="160"/>
      <c r="S42" s="160"/>
      <c r="T42" s="160"/>
      <c r="U42" s="160"/>
      <c r="V42" s="160"/>
      <c r="W42" s="160"/>
    </row>
    <row r="43" spans="1:23" ht="15.75" hidden="1" x14ac:dyDescent="0.25">
      <c r="A43" s="219">
        <v>32</v>
      </c>
      <c r="B43" s="161" t="s">
        <v>288</v>
      </c>
      <c r="C43" s="163">
        <v>13158.005672246603</v>
      </c>
      <c r="F43" s="160"/>
      <c r="G43" s="160"/>
      <c r="H43" s="160"/>
      <c r="I43" s="160"/>
      <c r="J43" s="160"/>
      <c r="K43" s="160"/>
      <c r="L43" s="160"/>
      <c r="M43" s="160"/>
      <c r="N43" s="160"/>
      <c r="O43" s="160"/>
      <c r="P43" s="160"/>
      <c r="Q43" s="160"/>
      <c r="R43" s="160"/>
      <c r="S43" s="160"/>
      <c r="T43" s="160"/>
      <c r="U43" s="160"/>
      <c r="V43" s="160"/>
      <c r="W43" s="160"/>
    </row>
    <row r="44" spans="1:23" ht="15.75" hidden="1" x14ac:dyDescent="0.25">
      <c r="A44" s="219">
        <v>33</v>
      </c>
      <c r="B44" s="161" t="s">
        <v>289</v>
      </c>
      <c r="C44" s="163">
        <v>4092.5539695066059</v>
      </c>
      <c r="F44" s="160"/>
      <c r="G44" s="160"/>
      <c r="H44" s="160"/>
      <c r="I44" s="160"/>
      <c r="J44" s="160"/>
      <c r="K44" s="160"/>
      <c r="L44" s="160"/>
      <c r="M44" s="160"/>
      <c r="N44" s="160"/>
      <c r="O44" s="160"/>
      <c r="P44" s="160"/>
      <c r="Q44" s="160"/>
      <c r="R44" s="160"/>
      <c r="S44" s="160"/>
      <c r="T44" s="160"/>
      <c r="U44" s="160"/>
      <c r="V44" s="160"/>
      <c r="W44" s="160"/>
    </row>
    <row r="45" spans="1:23" ht="15.75" hidden="1" x14ac:dyDescent="0.25">
      <c r="A45" s="219">
        <v>34</v>
      </c>
      <c r="B45" s="161" t="s">
        <v>290</v>
      </c>
      <c r="C45" s="163">
        <v>6778.9204536072066</v>
      </c>
      <c r="F45" s="160"/>
      <c r="G45" s="160"/>
      <c r="H45" s="160"/>
      <c r="I45" s="160"/>
      <c r="J45" s="160"/>
      <c r="K45" s="160"/>
      <c r="L45" s="160"/>
      <c r="M45" s="160"/>
      <c r="N45" s="160"/>
      <c r="O45" s="160"/>
      <c r="P45" s="160"/>
      <c r="Q45" s="160"/>
      <c r="R45" s="160"/>
      <c r="S45" s="160"/>
      <c r="T45" s="160"/>
      <c r="U45" s="160"/>
      <c r="V45" s="160"/>
      <c r="W45" s="160"/>
    </row>
    <row r="46" spans="1:23" ht="15.75" hidden="1" x14ac:dyDescent="0.25">
      <c r="A46" s="219">
        <v>35</v>
      </c>
      <c r="B46" s="161" t="s">
        <v>291</v>
      </c>
      <c r="C46" s="163">
        <v>9196.4514673502308</v>
      </c>
      <c r="F46" s="160"/>
      <c r="G46" s="160"/>
      <c r="H46" s="160"/>
      <c r="I46" s="160"/>
      <c r="J46" s="160"/>
      <c r="K46" s="160"/>
      <c r="L46" s="160"/>
      <c r="M46" s="160"/>
      <c r="N46" s="160"/>
      <c r="O46" s="160"/>
      <c r="P46" s="160"/>
      <c r="Q46" s="160"/>
      <c r="R46" s="160"/>
      <c r="S46" s="160"/>
      <c r="T46" s="160"/>
      <c r="U46" s="160"/>
      <c r="V46" s="160"/>
      <c r="W46" s="160"/>
    </row>
    <row r="47" spans="1:23" ht="15.75" hidden="1" x14ac:dyDescent="0.25">
      <c r="A47" s="219">
        <v>36</v>
      </c>
      <c r="B47" s="161" t="s">
        <v>292</v>
      </c>
      <c r="C47" s="163">
        <v>7691.414707444098</v>
      </c>
      <c r="F47" s="160"/>
      <c r="G47" s="160"/>
      <c r="H47" s="160"/>
      <c r="I47" s="160"/>
      <c r="J47" s="160"/>
      <c r="K47" s="160"/>
      <c r="L47" s="160"/>
      <c r="M47" s="160"/>
      <c r="N47" s="160"/>
      <c r="O47" s="160"/>
      <c r="P47" s="160"/>
      <c r="Q47" s="160"/>
      <c r="R47" s="160"/>
      <c r="S47" s="160"/>
      <c r="T47" s="160"/>
      <c r="U47" s="160"/>
      <c r="V47" s="160"/>
      <c r="W47" s="160"/>
    </row>
    <row r="48" spans="1:23" ht="15.75" hidden="1" x14ac:dyDescent="0.25">
      <c r="A48" s="219">
        <v>37</v>
      </c>
      <c r="B48" s="161" t="s">
        <v>293</v>
      </c>
      <c r="C48" s="163">
        <v>5719.3648984784531</v>
      </c>
      <c r="F48" s="160"/>
      <c r="G48" s="160"/>
      <c r="H48" s="160"/>
      <c r="I48" s="160"/>
      <c r="J48" s="160"/>
      <c r="K48" s="160"/>
      <c r="L48" s="160"/>
      <c r="M48" s="160"/>
      <c r="N48" s="160"/>
      <c r="O48" s="160"/>
      <c r="P48" s="160"/>
      <c r="Q48" s="160"/>
      <c r="R48" s="160"/>
      <c r="S48" s="160"/>
      <c r="T48" s="160"/>
      <c r="U48" s="160"/>
      <c r="V48" s="160"/>
      <c r="W48" s="160"/>
    </row>
    <row r="49" spans="1:23" ht="15.75" hidden="1" x14ac:dyDescent="0.25">
      <c r="A49" s="219">
        <v>38</v>
      </c>
      <c r="B49" s="161" t="s">
        <v>294</v>
      </c>
      <c r="C49" s="163">
        <v>5292.4203927852932</v>
      </c>
      <c r="F49" s="160"/>
      <c r="G49" s="160"/>
      <c r="H49" s="160"/>
      <c r="I49" s="160"/>
      <c r="J49" s="160"/>
      <c r="K49" s="160"/>
      <c r="L49" s="160"/>
      <c r="M49" s="160"/>
      <c r="N49" s="160"/>
      <c r="O49" s="160"/>
      <c r="P49" s="160"/>
      <c r="Q49" s="160"/>
      <c r="R49" s="160"/>
      <c r="S49" s="160"/>
      <c r="T49" s="160"/>
      <c r="U49" s="160"/>
      <c r="V49" s="160"/>
      <c r="W49" s="160"/>
    </row>
    <row r="50" spans="1:23" ht="15.75" hidden="1" x14ac:dyDescent="0.25">
      <c r="A50" s="219">
        <v>39</v>
      </c>
      <c r="B50" s="161" t="s">
        <v>295</v>
      </c>
      <c r="C50" s="163">
        <v>4444.0068497988941</v>
      </c>
      <c r="F50" s="160"/>
      <c r="G50" s="160"/>
      <c r="H50" s="160"/>
      <c r="I50" s="160"/>
      <c r="J50" s="160"/>
      <c r="K50" s="160"/>
      <c r="L50" s="160"/>
      <c r="M50" s="160"/>
      <c r="N50" s="160"/>
      <c r="O50" s="160"/>
      <c r="P50" s="160"/>
      <c r="Q50" s="160"/>
      <c r="R50" s="160"/>
      <c r="S50" s="160"/>
      <c r="T50" s="160"/>
      <c r="U50" s="160"/>
      <c r="V50" s="160"/>
      <c r="W50" s="160"/>
    </row>
    <row r="51" spans="1:23" ht="17.25" hidden="1" customHeight="1" x14ac:dyDescent="0.25">
      <c r="A51" s="219">
        <v>40</v>
      </c>
      <c r="B51" s="161" t="s">
        <v>296</v>
      </c>
      <c r="C51" s="163">
        <v>2548.3999735916032</v>
      </c>
      <c r="F51" s="160"/>
      <c r="G51" s="160"/>
      <c r="H51" s="160"/>
      <c r="I51" s="160"/>
      <c r="J51" s="160"/>
      <c r="K51" s="160"/>
      <c r="L51" s="160"/>
      <c r="M51" s="160"/>
      <c r="N51" s="160"/>
      <c r="O51" s="160"/>
      <c r="P51" s="160"/>
      <c r="Q51" s="160"/>
      <c r="R51" s="160"/>
      <c r="S51" s="160"/>
      <c r="T51" s="160"/>
      <c r="U51" s="160"/>
      <c r="V51" s="160"/>
      <c r="W51" s="160"/>
    </row>
    <row r="52" spans="1:23" ht="31.5" hidden="1" x14ac:dyDescent="0.25">
      <c r="A52" s="219">
        <v>41</v>
      </c>
      <c r="B52" s="161" t="s">
        <v>297</v>
      </c>
      <c r="C52" s="163">
        <v>7531.9980115519284</v>
      </c>
      <c r="F52" s="160"/>
      <c r="G52" s="160"/>
      <c r="H52" s="160"/>
      <c r="I52" s="160"/>
      <c r="J52" s="160"/>
      <c r="K52" s="160"/>
      <c r="L52" s="160"/>
      <c r="M52" s="160"/>
      <c r="N52" s="160"/>
      <c r="O52" s="160"/>
      <c r="P52" s="160"/>
      <c r="Q52" s="160"/>
      <c r="R52" s="160"/>
      <c r="S52" s="160"/>
      <c r="T52" s="160"/>
      <c r="U52" s="160"/>
      <c r="V52" s="160"/>
      <c r="W52" s="160"/>
    </row>
    <row r="53" spans="1:23" ht="15.75" hidden="1" customHeight="1" x14ac:dyDescent="0.25">
      <c r="A53" s="219">
        <v>42</v>
      </c>
      <c r="B53" s="161" t="s">
        <v>298</v>
      </c>
      <c r="C53" s="163">
        <v>5156.2282188709924</v>
      </c>
      <c r="F53" s="160"/>
      <c r="G53" s="160"/>
      <c r="H53" s="160"/>
      <c r="I53" s="160"/>
      <c r="J53" s="160"/>
      <c r="K53" s="160"/>
      <c r="L53" s="160"/>
      <c r="M53" s="160"/>
      <c r="N53" s="160"/>
      <c r="O53" s="160"/>
      <c r="P53" s="160"/>
      <c r="Q53" s="160"/>
      <c r="R53" s="160"/>
      <c r="S53" s="160"/>
      <c r="T53" s="160"/>
      <c r="U53" s="160"/>
      <c r="V53" s="160"/>
      <c r="W53" s="160"/>
    </row>
    <row r="54" spans="1:23" ht="15.75" hidden="1" x14ac:dyDescent="0.25">
      <c r="A54" s="219">
        <v>43</v>
      </c>
      <c r="B54" s="161" t="s">
        <v>299</v>
      </c>
      <c r="C54" s="163">
        <v>13016.627765812465</v>
      </c>
      <c r="F54" s="160"/>
      <c r="G54" s="160"/>
      <c r="H54" s="160"/>
      <c r="I54" s="160"/>
      <c r="J54" s="160"/>
      <c r="K54" s="160"/>
      <c r="L54" s="160"/>
      <c r="M54" s="160"/>
      <c r="N54" s="160"/>
      <c r="O54" s="160"/>
      <c r="P54" s="160"/>
      <c r="Q54" s="160"/>
      <c r="R54" s="160"/>
      <c r="S54" s="160"/>
      <c r="T54" s="160"/>
      <c r="U54" s="160"/>
      <c r="V54" s="160"/>
      <c r="W54" s="160"/>
    </row>
    <row r="55" spans="1:23" ht="15.75" hidden="1" x14ac:dyDescent="0.25">
      <c r="A55" s="219">
        <v>44</v>
      </c>
      <c r="B55" s="161" t="s">
        <v>300</v>
      </c>
      <c r="C55" s="163">
        <v>2645.0020317479748</v>
      </c>
      <c r="F55" s="160"/>
      <c r="G55" s="160"/>
      <c r="H55" s="160"/>
      <c r="I55" s="160"/>
      <c r="J55" s="160"/>
      <c r="K55" s="160"/>
      <c r="L55" s="160"/>
      <c r="M55" s="160"/>
      <c r="N55" s="160"/>
      <c r="O55" s="160"/>
      <c r="P55" s="160"/>
      <c r="Q55" s="160"/>
      <c r="R55" s="160"/>
      <c r="S55" s="160"/>
      <c r="T55" s="160"/>
      <c r="U55" s="160"/>
      <c r="V55" s="160"/>
      <c r="W55" s="160"/>
    </row>
    <row r="56" spans="1:23" ht="15.75" hidden="1" x14ac:dyDescent="0.25">
      <c r="A56" s="219">
        <v>45</v>
      </c>
      <c r="B56" s="161" t="s">
        <v>301</v>
      </c>
      <c r="C56" s="163">
        <v>1606.7804902573957</v>
      </c>
      <c r="F56" s="160"/>
      <c r="G56" s="160"/>
      <c r="H56" s="160"/>
      <c r="I56" s="160"/>
      <c r="J56" s="160"/>
      <c r="K56" s="160"/>
      <c r="L56" s="160"/>
      <c r="M56" s="160"/>
      <c r="N56" s="160"/>
      <c r="O56" s="160"/>
      <c r="P56" s="160"/>
      <c r="Q56" s="160"/>
      <c r="R56" s="160"/>
      <c r="S56" s="160"/>
      <c r="T56" s="160"/>
      <c r="U56" s="160"/>
      <c r="V56" s="160"/>
      <c r="W56" s="160"/>
    </row>
    <row r="57" spans="1:23" ht="15.75" hidden="1" x14ac:dyDescent="0.25">
      <c r="A57" s="219">
        <v>46</v>
      </c>
      <c r="B57" s="161" t="s">
        <v>302</v>
      </c>
      <c r="C57" s="163">
        <v>3902.9245346619336</v>
      </c>
      <c r="F57" s="160"/>
      <c r="G57" s="160"/>
      <c r="H57" s="160"/>
      <c r="I57" s="160"/>
      <c r="J57" s="160"/>
      <c r="K57" s="160"/>
      <c r="L57" s="160"/>
      <c r="M57" s="160"/>
      <c r="N57" s="160"/>
      <c r="O57" s="160"/>
      <c r="P57" s="160"/>
      <c r="Q57" s="160"/>
      <c r="R57" s="160"/>
      <c r="S57" s="160"/>
      <c r="T57" s="160"/>
      <c r="U57" s="160"/>
      <c r="V57" s="160"/>
      <c r="W57" s="160"/>
    </row>
    <row r="58" spans="1:23" ht="31.5" hidden="1" x14ac:dyDescent="0.25">
      <c r="A58" s="219">
        <v>47</v>
      </c>
      <c r="B58" s="161" t="s">
        <v>303</v>
      </c>
      <c r="C58" s="163">
        <v>237.30000776521481</v>
      </c>
      <c r="F58" s="160"/>
      <c r="G58" s="160"/>
      <c r="H58" s="160"/>
      <c r="I58" s="160"/>
      <c r="J58" s="160"/>
      <c r="K58" s="160"/>
      <c r="L58" s="160"/>
      <c r="M58" s="160"/>
      <c r="N58" s="160"/>
      <c r="O58" s="160"/>
      <c r="P58" s="160"/>
      <c r="Q58" s="160"/>
      <c r="R58" s="160"/>
      <c r="S58" s="160"/>
      <c r="T58" s="160"/>
      <c r="U58" s="160"/>
      <c r="V58" s="160"/>
      <c r="W58" s="160"/>
    </row>
    <row r="59" spans="1:23" ht="31.5" hidden="1" x14ac:dyDescent="0.25">
      <c r="A59" s="219">
        <v>48</v>
      </c>
      <c r="B59" s="161" t="s">
        <v>304</v>
      </c>
      <c r="C59" s="163">
        <v>2533.3053234306744</v>
      </c>
      <c r="F59" s="160"/>
      <c r="G59" s="160"/>
      <c r="H59" s="160"/>
      <c r="I59" s="160"/>
      <c r="J59" s="160"/>
      <c r="K59" s="160"/>
      <c r="L59" s="160"/>
      <c r="M59" s="160"/>
      <c r="N59" s="160"/>
      <c r="O59" s="160"/>
      <c r="P59" s="160"/>
      <c r="Q59" s="160"/>
      <c r="R59" s="160"/>
      <c r="S59" s="160"/>
      <c r="T59" s="160"/>
      <c r="U59" s="160"/>
      <c r="V59" s="160"/>
      <c r="W59" s="160"/>
    </row>
    <row r="60" spans="1:23" ht="15.75" hidden="1" x14ac:dyDescent="0.25">
      <c r="A60" s="219">
        <v>49</v>
      </c>
      <c r="B60" s="161" t="s">
        <v>305</v>
      </c>
      <c r="C60" s="163">
        <v>7788.5777337444215</v>
      </c>
      <c r="F60" s="160"/>
      <c r="G60" s="160"/>
      <c r="H60" s="160"/>
      <c r="I60" s="160"/>
      <c r="J60" s="160"/>
      <c r="K60" s="160"/>
      <c r="L60" s="160"/>
      <c r="M60" s="160"/>
      <c r="N60" s="160"/>
      <c r="O60" s="160"/>
      <c r="P60" s="160"/>
      <c r="Q60" s="160"/>
      <c r="R60" s="160"/>
      <c r="S60" s="160"/>
      <c r="T60" s="160"/>
      <c r="U60" s="160"/>
      <c r="V60" s="160"/>
      <c r="W60" s="160"/>
    </row>
    <row r="61" spans="1:23" ht="15.75" hidden="1" x14ac:dyDescent="0.25">
      <c r="A61" s="219">
        <v>50</v>
      </c>
      <c r="B61" s="161" t="s">
        <v>306</v>
      </c>
      <c r="C61" s="163">
        <v>1264.5291755373819</v>
      </c>
      <c r="F61" s="160"/>
      <c r="G61" s="160"/>
      <c r="H61" s="160"/>
      <c r="I61" s="160"/>
      <c r="J61" s="160"/>
      <c r="K61" s="160"/>
      <c r="L61" s="160"/>
      <c r="M61" s="160"/>
      <c r="N61" s="160"/>
      <c r="O61" s="160"/>
      <c r="P61" s="160"/>
      <c r="Q61" s="160"/>
      <c r="R61" s="160"/>
      <c r="S61" s="160"/>
      <c r="T61" s="160"/>
      <c r="U61" s="160"/>
      <c r="V61" s="160"/>
      <c r="W61" s="160"/>
    </row>
    <row r="62" spans="1:23" ht="15.75" hidden="1" x14ac:dyDescent="0.25">
      <c r="A62" s="219">
        <v>51</v>
      </c>
      <c r="B62" s="161" t="s">
        <v>307</v>
      </c>
      <c r="C62" s="163">
        <v>1390.6171815663338</v>
      </c>
      <c r="F62" s="160"/>
      <c r="G62" s="160"/>
      <c r="H62" s="160"/>
      <c r="I62" s="160"/>
      <c r="J62" s="160"/>
      <c r="K62" s="160"/>
      <c r="L62" s="160"/>
      <c r="M62" s="160"/>
      <c r="N62" s="160"/>
      <c r="O62" s="160"/>
      <c r="P62" s="160"/>
      <c r="Q62" s="160"/>
      <c r="R62" s="160"/>
      <c r="S62" s="160"/>
      <c r="T62" s="160"/>
      <c r="U62" s="160"/>
      <c r="V62" s="160"/>
      <c r="W62" s="160"/>
    </row>
    <row r="63" spans="1:23" ht="15.75" hidden="1" x14ac:dyDescent="0.25">
      <c r="A63" s="219"/>
      <c r="B63" s="161" t="s">
        <v>308</v>
      </c>
      <c r="C63" s="163">
        <v>6407.9</v>
      </c>
      <c r="F63" s="160"/>
      <c r="G63" s="160"/>
      <c r="H63" s="160"/>
      <c r="I63" s="160"/>
      <c r="J63" s="160"/>
      <c r="K63" s="160"/>
      <c r="L63" s="160"/>
      <c r="M63" s="160"/>
      <c r="N63" s="160"/>
      <c r="O63" s="160"/>
      <c r="P63" s="160"/>
      <c r="Q63" s="160"/>
      <c r="R63" s="160"/>
      <c r="S63" s="160"/>
      <c r="T63" s="160"/>
      <c r="U63" s="160"/>
      <c r="V63" s="160"/>
      <c r="W63" s="160"/>
    </row>
    <row r="64" spans="1:23" ht="15.75" hidden="1" x14ac:dyDescent="0.25">
      <c r="A64" s="219"/>
      <c r="B64" s="161" t="s">
        <v>309</v>
      </c>
      <c r="C64" s="163">
        <v>3872.29</v>
      </c>
      <c r="F64" s="160"/>
      <c r="G64" s="160"/>
      <c r="H64" s="160"/>
      <c r="I64" s="160"/>
      <c r="J64" s="160"/>
      <c r="K64" s="160"/>
      <c r="L64" s="160"/>
      <c r="M64" s="160"/>
      <c r="N64" s="160"/>
      <c r="O64" s="160"/>
      <c r="P64" s="160"/>
      <c r="Q64" s="160"/>
      <c r="R64" s="160"/>
      <c r="S64" s="160"/>
      <c r="T64" s="160"/>
      <c r="U64" s="160"/>
      <c r="V64" s="160"/>
      <c r="W64" s="160"/>
    </row>
    <row r="65" spans="1:23" ht="15.75" hidden="1" x14ac:dyDescent="0.25">
      <c r="A65" s="219"/>
      <c r="B65" s="161" t="s">
        <v>310</v>
      </c>
      <c r="C65" s="163">
        <v>4139.5</v>
      </c>
      <c r="F65" s="160"/>
      <c r="G65" s="160"/>
      <c r="H65" s="160"/>
      <c r="I65" s="160"/>
      <c r="J65" s="160"/>
      <c r="K65" s="160"/>
      <c r="L65" s="160"/>
      <c r="M65" s="160"/>
      <c r="N65" s="160"/>
      <c r="O65" s="160"/>
      <c r="P65" s="160"/>
      <c r="Q65" s="160"/>
      <c r="R65" s="160"/>
      <c r="S65" s="160"/>
      <c r="T65" s="160"/>
      <c r="U65" s="160"/>
      <c r="V65" s="160"/>
      <c r="W65" s="160"/>
    </row>
    <row r="66" spans="1:23" ht="15.75" hidden="1" x14ac:dyDescent="0.25">
      <c r="A66" s="219"/>
      <c r="B66" s="161" t="s">
        <v>311</v>
      </c>
      <c r="C66" s="163">
        <v>6884.6</v>
      </c>
      <c r="F66" s="160"/>
      <c r="G66" s="160"/>
      <c r="H66" s="160"/>
      <c r="I66" s="160"/>
      <c r="J66" s="160"/>
      <c r="K66" s="160"/>
      <c r="L66" s="160"/>
      <c r="M66" s="160"/>
      <c r="N66" s="160"/>
      <c r="O66" s="160"/>
      <c r="P66" s="160"/>
      <c r="Q66" s="160"/>
      <c r="R66" s="160"/>
      <c r="S66" s="160"/>
      <c r="T66" s="160"/>
      <c r="U66" s="160"/>
      <c r="V66" s="160"/>
      <c r="W66" s="160"/>
    </row>
    <row r="67" spans="1:23" ht="15.75" hidden="1" x14ac:dyDescent="0.25">
      <c r="A67" s="219"/>
      <c r="B67" s="161" t="s">
        <v>312</v>
      </c>
      <c r="C67" s="163">
        <v>2566.4</v>
      </c>
      <c r="F67" s="160"/>
      <c r="G67" s="160"/>
      <c r="H67" s="160"/>
      <c r="I67" s="160"/>
      <c r="J67" s="160"/>
      <c r="K67" s="160"/>
      <c r="L67" s="160"/>
      <c r="M67" s="160"/>
      <c r="N67" s="160"/>
      <c r="O67" s="160"/>
      <c r="P67" s="160"/>
      <c r="Q67" s="160"/>
      <c r="R67" s="160"/>
      <c r="S67" s="160"/>
      <c r="T67" s="160"/>
      <c r="U67" s="160"/>
      <c r="V67" s="160"/>
      <c r="W67" s="160"/>
    </row>
    <row r="68" spans="1:23" ht="15.75" hidden="1" x14ac:dyDescent="0.25">
      <c r="A68" s="219"/>
      <c r="B68" s="161" t="s">
        <v>313</v>
      </c>
      <c r="C68" s="163">
        <v>3620.3</v>
      </c>
      <c r="F68" s="160"/>
      <c r="G68" s="160"/>
      <c r="H68" s="160"/>
      <c r="I68" s="160"/>
      <c r="J68" s="160"/>
      <c r="K68" s="160"/>
      <c r="L68" s="160"/>
      <c r="M68" s="160"/>
      <c r="N68" s="160"/>
      <c r="O68" s="160"/>
      <c r="P68" s="160"/>
      <c r="Q68" s="160"/>
      <c r="R68" s="160"/>
      <c r="S68" s="160"/>
      <c r="T68" s="160"/>
      <c r="U68" s="160"/>
      <c r="V68" s="160"/>
      <c r="W68" s="160"/>
    </row>
    <row r="69" spans="1:23" ht="15.75" hidden="1" x14ac:dyDescent="0.25">
      <c r="A69" s="219"/>
      <c r="B69" s="161" t="s">
        <v>314</v>
      </c>
      <c r="C69" s="163">
        <v>2175.9</v>
      </c>
      <c r="F69" s="160"/>
      <c r="G69" s="160"/>
      <c r="H69" s="160"/>
      <c r="I69" s="160"/>
      <c r="J69" s="160"/>
      <c r="K69" s="160"/>
      <c r="L69" s="160"/>
      <c r="M69" s="160"/>
      <c r="N69" s="160"/>
      <c r="O69" s="160"/>
      <c r="P69" s="160"/>
      <c r="Q69" s="160"/>
      <c r="R69" s="160"/>
      <c r="S69" s="160"/>
      <c r="T69" s="160"/>
      <c r="U69" s="160"/>
      <c r="V69" s="160"/>
      <c r="W69" s="160"/>
    </row>
    <row r="70" spans="1:23" ht="15.75" hidden="1" x14ac:dyDescent="0.25">
      <c r="A70" s="220"/>
      <c r="B70" s="164" t="s">
        <v>315</v>
      </c>
      <c r="C70" s="165">
        <f>SUM(C12:C69)</f>
        <v>267797.30000000016</v>
      </c>
      <c r="D70" s="166"/>
      <c r="E70" s="167"/>
      <c r="F70" s="160"/>
      <c r="G70" s="160"/>
      <c r="H70" s="160"/>
      <c r="I70" s="160"/>
      <c r="J70" s="160"/>
      <c r="K70" s="160"/>
      <c r="L70" s="160"/>
      <c r="M70" s="160"/>
      <c r="N70" s="160"/>
      <c r="O70" s="160"/>
      <c r="P70" s="160"/>
      <c r="Q70" s="160"/>
      <c r="R70" s="160"/>
      <c r="S70" s="160"/>
      <c r="T70" s="160"/>
      <c r="U70" s="160"/>
      <c r="V70" s="160"/>
      <c r="W70" s="160"/>
    </row>
    <row r="71" spans="1:23" ht="51" customHeight="1" x14ac:dyDescent="0.25">
      <c r="A71" s="345" t="s">
        <v>462</v>
      </c>
      <c r="B71" s="345"/>
      <c r="C71" s="345"/>
      <c r="D71" s="168"/>
      <c r="E71" s="167"/>
      <c r="F71" s="160"/>
      <c r="G71" s="160"/>
      <c r="H71" s="160"/>
      <c r="I71" s="160"/>
      <c r="J71" s="160"/>
      <c r="K71" s="160"/>
      <c r="L71" s="160"/>
      <c r="M71" s="160"/>
      <c r="N71" s="160"/>
      <c r="O71" s="160"/>
      <c r="P71" s="160"/>
      <c r="Q71" s="160"/>
      <c r="R71" s="160"/>
      <c r="S71" s="160"/>
      <c r="T71" s="160"/>
      <c r="U71" s="160"/>
      <c r="V71" s="160"/>
      <c r="W71" s="160"/>
    </row>
    <row r="72" spans="1:23" s="170" customFormat="1" ht="17.25" customHeight="1" x14ac:dyDescent="0.25">
      <c r="A72" s="219">
        <v>1</v>
      </c>
      <c r="B72" s="161" t="s">
        <v>296</v>
      </c>
      <c r="C72" s="162">
        <v>623.42330000000004</v>
      </c>
      <c r="D72" s="168"/>
      <c r="E72" s="167"/>
      <c r="F72" s="160"/>
      <c r="G72" s="160"/>
      <c r="H72" s="160"/>
      <c r="I72" s="160"/>
      <c r="J72" s="160"/>
      <c r="K72" s="160"/>
      <c r="L72" s="160"/>
      <c r="M72" s="160"/>
      <c r="N72" s="160"/>
      <c r="O72" s="160"/>
      <c r="P72" s="160"/>
      <c r="Q72" s="160"/>
      <c r="R72" s="160"/>
      <c r="S72" s="160"/>
      <c r="T72" s="160"/>
      <c r="U72" s="160"/>
      <c r="V72" s="160"/>
      <c r="W72" s="160"/>
    </row>
    <row r="73" spans="1:23" s="170" customFormat="1" ht="15.75" x14ac:dyDescent="0.25">
      <c r="A73" s="219">
        <v>2</v>
      </c>
      <c r="B73" s="161" t="s">
        <v>283</v>
      </c>
      <c r="C73" s="162">
        <v>220</v>
      </c>
      <c r="D73" s="168"/>
      <c r="E73" s="167"/>
      <c r="F73" s="160"/>
      <c r="G73" s="160"/>
      <c r="H73" s="160"/>
      <c r="I73" s="160"/>
      <c r="J73" s="160"/>
      <c r="K73" s="160"/>
      <c r="L73" s="160"/>
      <c r="M73" s="160"/>
      <c r="N73" s="160"/>
      <c r="O73" s="160"/>
      <c r="P73" s="160"/>
      <c r="Q73" s="160"/>
      <c r="R73" s="160"/>
      <c r="S73" s="160"/>
      <c r="T73" s="160"/>
      <c r="U73" s="160"/>
      <c r="V73" s="160"/>
      <c r="W73" s="160"/>
    </row>
    <row r="74" spans="1:23" s="170" customFormat="1" ht="15.75" x14ac:dyDescent="0.25">
      <c r="A74" s="219">
        <v>3</v>
      </c>
      <c r="B74" s="161" t="s">
        <v>318</v>
      </c>
      <c r="C74" s="162">
        <v>803.99012000000005</v>
      </c>
      <c r="D74" s="168"/>
      <c r="E74" s="167"/>
      <c r="F74" s="160"/>
      <c r="G74" s="160"/>
      <c r="H74" s="160"/>
      <c r="I74" s="160"/>
      <c r="J74" s="160"/>
      <c r="K74" s="160"/>
      <c r="L74" s="160"/>
      <c r="M74" s="160"/>
      <c r="N74" s="160"/>
      <c r="O74" s="160"/>
      <c r="P74" s="160"/>
      <c r="Q74" s="160"/>
      <c r="R74" s="160"/>
      <c r="S74" s="160"/>
      <c r="T74" s="160"/>
      <c r="U74" s="160"/>
      <c r="V74" s="160"/>
      <c r="W74" s="160"/>
    </row>
    <row r="75" spans="1:23" s="170" customFormat="1" ht="15.75" x14ac:dyDescent="0.25">
      <c r="A75" s="219">
        <v>4</v>
      </c>
      <c r="B75" s="161" t="s">
        <v>374</v>
      </c>
      <c r="C75" s="162">
        <f>3736-SUM(C72:C74)</f>
        <v>2088.5865800000001</v>
      </c>
      <c r="D75" s="168"/>
      <c r="E75" s="167"/>
      <c r="F75" s="160"/>
      <c r="G75" s="160"/>
      <c r="H75" s="160"/>
      <c r="I75" s="160"/>
      <c r="J75" s="160"/>
      <c r="K75" s="160"/>
      <c r="L75" s="160"/>
      <c r="M75" s="160"/>
      <c r="N75" s="160"/>
      <c r="O75" s="160"/>
      <c r="P75" s="160"/>
      <c r="Q75" s="160"/>
      <c r="R75" s="160"/>
      <c r="S75" s="160"/>
      <c r="T75" s="160"/>
      <c r="U75" s="160"/>
      <c r="V75" s="160"/>
      <c r="W75" s="160"/>
    </row>
    <row r="76" spans="1:23" s="170" customFormat="1" ht="15.75" x14ac:dyDescent="0.25">
      <c r="A76" s="219">
        <v>5</v>
      </c>
      <c r="B76" s="161" t="s">
        <v>208</v>
      </c>
      <c r="C76" s="162">
        <v>10.3</v>
      </c>
      <c r="D76" s="168"/>
      <c r="E76" s="167"/>
      <c r="F76" s="160"/>
      <c r="G76" s="160"/>
      <c r="H76" s="160"/>
      <c r="I76" s="160"/>
      <c r="J76" s="160"/>
      <c r="K76" s="160"/>
      <c r="L76" s="160"/>
      <c r="M76" s="160"/>
      <c r="N76" s="160"/>
      <c r="O76" s="160"/>
      <c r="P76" s="160"/>
      <c r="Q76" s="160"/>
      <c r="R76" s="160"/>
      <c r="S76" s="160"/>
      <c r="T76" s="160"/>
      <c r="U76" s="160"/>
      <c r="V76" s="160"/>
      <c r="W76" s="160"/>
    </row>
    <row r="77" spans="1:23" ht="15.75" x14ac:dyDescent="0.25">
      <c r="A77" s="220"/>
      <c r="B77" s="164" t="s">
        <v>315</v>
      </c>
      <c r="C77" s="176">
        <f>SUM(C72:C75)</f>
        <v>3736</v>
      </c>
      <c r="D77" s="166">
        <f>49784.3+8.8</f>
        <v>49793.100000000006</v>
      </c>
      <c r="E77" s="167">
        <f>D77-C77</f>
        <v>46057.100000000006</v>
      </c>
      <c r="F77" s="160"/>
      <c r="G77" s="160"/>
      <c r="H77" s="172"/>
      <c r="I77" s="160"/>
      <c r="J77" s="172"/>
      <c r="K77" s="172"/>
      <c r="L77" s="160"/>
      <c r="M77" s="160"/>
      <c r="N77" s="160"/>
      <c r="O77" s="160"/>
      <c r="P77" s="160"/>
      <c r="Q77" s="160"/>
      <c r="R77" s="160"/>
      <c r="S77" s="160"/>
      <c r="T77" s="160"/>
      <c r="U77" s="160"/>
      <c r="V77" s="160"/>
      <c r="W77" s="160"/>
    </row>
    <row r="78" spans="1:23" ht="33" hidden="1" customHeight="1" x14ac:dyDescent="0.25">
      <c r="A78" s="345" t="s">
        <v>43</v>
      </c>
      <c r="B78" s="345"/>
      <c r="C78" s="345"/>
      <c r="D78" s="173"/>
      <c r="E78" s="174"/>
      <c r="F78" s="160"/>
      <c r="G78" s="160"/>
      <c r="H78" s="160"/>
      <c r="I78" s="160"/>
      <c r="J78" s="160"/>
      <c r="K78" s="160"/>
      <c r="L78" s="160"/>
      <c r="M78" s="160"/>
      <c r="N78" s="160"/>
      <c r="O78" s="160"/>
      <c r="P78" s="160"/>
      <c r="Q78" s="160"/>
      <c r="R78" s="160"/>
      <c r="S78" s="160"/>
      <c r="T78" s="160"/>
      <c r="U78" s="160"/>
      <c r="V78" s="160"/>
      <c r="W78" s="160"/>
    </row>
    <row r="79" spans="1:23" ht="15" hidden="1" customHeight="1" x14ac:dyDescent="0.25">
      <c r="A79" s="219">
        <v>1</v>
      </c>
      <c r="B79" s="161" t="s">
        <v>319</v>
      </c>
      <c r="C79" s="162">
        <v>2895.4194260798258</v>
      </c>
      <c r="D79" s="160"/>
      <c r="E79" s="175"/>
      <c r="F79" s="160"/>
      <c r="G79" s="160"/>
      <c r="H79" s="160"/>
      <c r="I79" s="160"/>
      <c r="J79" s="160"/>
      <c r="K79" s="160"/>
      <c r="L79" s="160"/>
      <c r="M79" s="160"/>
      <c r="N79" s="160"/>
      <c r="O79" s="160"/>
      <c r="P79" s="160"/>
      <c r="Q79" s="160"/>
      <c r="R79" s="160"/>
      <c r="S79" s="160"/>
      <c r="T79" s="160"/>
      <c r="U79" s="160"/>
      <c r="V79" s="160"/>
      <c r="W79" s="160"/>
    </row>
    <row r="80" spans="1:23" ht="15" hidden="1" customHeight="1" x14ac:dyDescent="0.25">
      <c r="A80" s="219">
        <v>2</v>
      </c>
      <c r="B80" s="161" t="s">
        <v>320</v>
      </c>
      <c r="C80" s="162">
        <v>488.70535635776235</v>
      </c>
      <c r="D80" s="160"/>
      <c r="E80" s="175"/>
      <c r="F80" s="160"/>
      <c r="G80" s="160"/>
      <c r="H80" s="160"/>
      <c r="I80" s="160"/>
      <c r="J80" s="160"/>
      <c r="K80" s="160"/>
      <c r="L80" s="160"/>
      <c r="M80" s="160"/>
      <c r="N80" s="160"/>
      <c r="O80" s="160"/>
      <c r="P80" s="160"/>
      <c r="Q80" s="160"/>
      <c r="R80" s="160"/>
      <c r="S80" s="160"/>
      <c r="T80" s="160"/>
      <c r="U80" s="160"/>
      <c r="V80" s="160"/>
      <c r="W80" s="160"/>
    </row>
    <row r="81" spans="1:23" ht="15" hidden="1" customHeight="1" x14ac:dyDescent="0.25">
      <c r="A81" s="219">
        <v>3</v>
      </c>
      <c r="B81" s="161" t="s">
        <v>321</v>
      </c>
      <c r="C81" s="162">
        <v>6.795645623146501</v>
      </c>
      <c r="D81" s="160"/>
      <c r="E81" s="175"/>
      <c r="F81" s="160"/>
      <c r="G81" s="160"/>
      <c r="H81" s="160"/>
      <c r="I81" s="160"/>
      <c r="J81" s="160"/>
      <c r="K81" s="160"/>
      <c r="L81" s="160"/>
      <c r="M81" s="160"/>
      <c r="N81" s="160"/>
      <c r="O81" s="160"/>
      <c r="P81" s="160"/>
      <c r="Q81" s="160"/>
      <c r="R81" s="160"/>
      <c r="S81" s="160"/>
      <c r="T81" s="160"/>
      <c r="U81" s="160"/>
      <c r="V81" s="160"/>
      <c r="W81" s="160"/>
    </row>
    <row r="82" spans="1:23" ht="15.75" hidden="1" x14ac:dyDescent="0.25">
      <c r="A82" s="219">
        <v>4</v>
      </c>
      <c r="B82" s="161" t="s">
        <v>322</v>
      </c>
      <c r="C82" s="162">
        <v>4093.8368686161798</v>
      </c>
      <c r="D82" s="160"/>
      <c r="E82" s="175"/>
      <c r="F82" s="160"/>
      <c r="G82" s="160"/>
      <c r="H82" s="160"/>
      <c r="I82" s="160"/>
      <c r="J82" s="160"/>
      <c r="K82" s="160"/>
      <c r="L82" s="160"/>
      <c r="M82" s="160"/>
      <c r="N82" s="160"/>
      <c r="O82" s="160"/>
      <c r="P82" s="160"/>
      <c r="Q82" s="160"/>
      <c r="R82" s="160"/>
      <c r="S82" s="160"/>
      <c r="T82" s="160"/>
      <c r="U82" s="160"/>
      <c r="V82" s="160"/>
      <c r="W82" s="160"/>
    </row>
    <row r="83" spans="1:23" ht="15" hidden="1" customHeight="1" x14ac:dyDescent="0.25">
      <c r="A83" s="219">
        <v>5</v>
      </c>
      <c r="B83" s="161" t="s">
        <v>323</v>
      </c>
      <c r="C83" s="162">
        <v>330.59096290612337</v>
      </c>
      <c r="D83" s="160"/>
      <c r="E83" s="175"/>
      <c r="F83" s="160"/>
      <c r="G83" s="160"/>
      <c r="H83" s="160"/>
      <c r="I83" s="160"/>
      <c r="J83" s="160"/>
      <c r="K83" s="160"/>
      <c r="L83" s="160"/>
      <c r="M83" s="160"/>
      <c r="N83" s="160"/>
      <c r="O83" s="160"/>
      <c r="P83" s="160"/>
      <c r="Q83" s="160"/>
      <c r="R83" s="160"/>
      <c r="S83" s="160"/>
      <c r="T83" s="160"/>
      <c r="U83" s="160"/>
      <c r="V83" s="160"/>
      <c r="W83" s="160"/>
    </row>
    <row r="84" spans="1:23" ht="15.75" hidden="1" x14ac:dyDescent="0.25">
      <c r="A84" s="219">
        <v>6</v>
      </c>
      <c r="B84" s="161" t="s">
        <v>324</v>
      </c>
      <c r="C84" s="162">
        <v>468.6860722183709</v>
      </c>
      <c r="D84" s="160"/>
      <c r="E84" s="175"/>
      <c r="F84" s="160"/>
      <c r="G84" s="160"/>
      <c r="H84" s="160"/>
      <c r="I84" s="160"/>
      <c r="J84" s="160"/>
      <c r="K84" s="160"/>
      <c r="L84" s="160"/>
      <c r="M84" s="160"/>
      <c r="N84" s="160"/>
      <c r="O84" s="160"/>
      <c r="P84" s="160"/>
      <c r="Q84" s="160"/>
      <c r="R84" s="160"/>
      <c r="S84" s="160"/>
      <c r="T84" s="160"/>
      <c r="U84" s="160"/>
      <c r="V84" s="160"/>
      <c r="W84" s="160"/>
    </row>
    <row r="85" spans="1:23" ht="15.75" hidden="1" x14ac:dyDescent="0.25">
      <c r="A85" s="219">
        <v>7</v>
      </c>
      <c r="B85" s="161" t="s">
        <v>325</v>
      </c>
      <c r="C85" s="162">
        <v>427.41408832910423</v>
      </c>
      <c r="D85" s="160"/>
      <c r="E85" s="175"/>
      <c r="F85" s="160"/>
      <c r="G85" s="160"/>
      <c r="H85" s="160"/>
      <c r="I85" s="160"/>
      <c r="J85" s="160"/>
      <c r="K85" s="160"/>
      <c r="L85" s="160"/>
      <c r="M85" s="160"/>
      <c r="N85" s="160"/>
      <c r="O85" s="160"/>
      <c r="P85" s="160"/>
      <c r="Q85" s="160"/>
      <c r="R85" s="160"/>
      <c r="S85" s="160"/>
      <c r="T85" s="160"/>
      <c r="U85" s="160"/>
      <c r="V85" s="160"/>
      <c r="W85" s="160"/>
    </row>
    <row r="86" spans="1:23" ht="15.75" hidden="1" x14ac:dyDescent="0.25">
      <c r="A86" s="219">
        <v>8</v>
      </c>
      <c r="B86" s="161" t="s">
        <v>326</v>
      </c>
      <c r="C86" s="162">
        <v>2115.260332917831</v>
      </c>
      <c r="D86" s="160"/>
      <c r="E86" s="175"/>
      <c r="F86" s="160"/>
      <c r="G86" s="160"/>
      <c r="H86" s="160"/>
      <c r="I86" s="160"/>
      <c r="J86" s="160"/>
      <c r="K86" s="160"/>
      <c r="L86" s="160"/>
      <c r="M86" s="160"/>
      <c r="N86" s="160"/>
      <c r="O86" s="160"/>
      <c r="P86" s="160"/>
      <c r="Q86" s="160"/>
      <c r="R86" s="160"/>
      <c r="S86" s="160"/>
      <c r="T86" s="160"/>
      <c r="U86" s="160"/>
      <c r="V86" s="160"/>
      <c r="W86" s="160"/>
    </row>
    <row r="87" spans="1:23" ht="15.75" hidden="1" x14ac:dyDescent="0.25">
      <c r="A87" s="219">
        <v>9</v>
      </c>
      <c r="B87" s="161" t="s">
        <v>327</v>
      </c>
      <c r="C87" s="162">
        <v>915.65691383293517</v>
      </c>
      <c r="D87" s="160"/>
      <c r="E87" s="175"/>
      <c r="F87" s="160"/>
      <c r="G87" s="160"/>
      <c r="H87" s="160"/>
      <c r="I87" s="160"/>
      <c r="J87" s="160"/>
      <c r="K87" s="160"/>
      <c r="L87" s="160"/>
      <c r="M87" s="160"/>
      <c r="N87" s="160"/>
      <c r="O87" s="160"/>
      <c r="P87" s="160"/>
      <c r="Q87" s="160"/>
      <c r="R87" s="160"/>
      <c r="S87" s="160"/>
      <c r="T87" s="160"/>
      <c r="U87" s="160"/>
      <c r="V87" s="160"/>
      <c r="W87" s="160"/>
    </row>
    <row r="88" spans="1:23" ht="15.75" hidden="1" x14ac:dyDescent="0.25">
      <c r="A88" s="219">
        <v>10</v>
      </c>
      <c r="B88" s="161" t="s">
        <v>328</v>
      </c>
      <c r="C88" s="162">
        <v>448.48889159669818</v>
      </c>
      <c r="D88" s="160"/>
      <c r="E88" s="175"/>
      <c r="F88" s="160"/>
      <c r="G88" s="160"/>
      <c r="H88" s="160"/>
      <c r="I88" s="160"/>
      <c r="J88" s="160"/>
      <c r="K88" s="160"/>
      <c r="L88" s="160"/>
      <c r="M88" s="160"/>
      <c r="N88" s="160"/>
      <c r="O88" s="160"/>
      <c r="P88" s="160"/>
      <c r="Q88" s="160"/>
      <c r="R88" s="160"/>
      <c r="S88" s="160"/>
      <c r="T88" s="160"/>
      <c r="U88" s="160"/>
      <c r="V88" s="160"/>
      <c r="W88" s="160"/>
    </row>
    <row r="89" spans="1:23" ht="15.75" hidden="1" x14ac:dyDescent="0.25">
      <c r="A89" s="219">
        <v>11</v>
      </c>
      <c r="B89" s="161" t="s">
        <v>329</v>
      </c>
      <c r="C89" s="163">
        <v>619.30509388322366</v>
      </c>
      <c r="D89" s="160"/>
      <c r="E89" s="175"/>
      <c r="F89" s="160"/>
      <c r="G89" s="160"/>
      <c r="H89" s="160"/>
      <c r="I89" s="160"/>
      <c r="J89" s="160"/>
      <c r="K89" s="160"/>
      <c r="L89" s="160"/>
      <c r="M89" s="160"/>
      <c r="N89" s="160"/>
      <c r="O89" s="160"/>
      <c r="P89" s="160"/>
      <c r="Q89" s="160"/>
      <c r="R89" s="160"/>
      <c r="S89" s="160"/>
      <c r="T89" s="160"/>
      <c r="U89" s="160"/>
      <c r="V89" s="160"/>
      <c r="W89" s="160"/>
    </row>
    <row r="90" spans="1:23" ht="15.75" hidden="1" x14ac:dyDescent="0.25">
      <c r="A90" s="219">
        <v>12</v>
      </c>
      <c r="B90" s="161" t="s">
        <v>330</v>
      </c>
      <c r="C90" s="163">
        <v>276.59345065099944</v>
      </c>
      <c r="D90" s="160"/>
      <c r="E90" s="175"/>
      <c r="F90" s="160"/>
      <c r="G90" s="160"/>
      <c r="H90" s="160"/>
      <c r="I90" s="160"/>
      <c r="J90" s="160"/>
      <c r="K90" s="160"/>
      <c r="L90" s="160"/>
      <c r="M90" s="160"/>
      <c r="N90" s="160"/>
      <c r="O90" s="160"/>
      <c r="P90" s="160"/>
      <c r="Q90" s="160"/>
      <c r="R90" s="160"/>
      <c r="S90" s="160"/>
      <c r="T90" s="160"/>
      <c r="U90" s="160"/>
      <c r="V90" s="160"/>
      <c r="W90" s="160"/>
    </row>
    <row r="91" spans="1:23" ht="15.75" hidden="1" x14ac:dyDescent="0.25">
      <c r="A91" s="219">
        <v>13</v>
      </c>
      <c r="B91" s="161" t="s">
        <v>331</v>
      </c>
      <c r="C91" s="163">
        <v>1890.612655092978</v>
      </c>
      <c r="D91" s="160"/>
      <c r="E91" s="175"/>
      <c r="F91" s="160"/>
      <c r="G91" s="160"/>
      <c r="H91" s="160"/>
      <c r="I91" s="160"/>
      <c r="J91" s="160"/>
      <c r="K91" s="160"/>
      <c r="L91" s="160"/>
      <c r="M91" s="160"/>
      <c r="N91" s="160"/>
      <c r="O91" s="160"/>
      <c r="P91" s="160"/>
      <c r="Q91" s="160"/>
      <c r="R91" s="160"/>
      <c r="S91" s="160"/>
      <c r="T91" s="160"/>
      <c r="U91" s="160"/>
      <c r="V91" s="160"/>
      <c r="W91" s="160"/>
    </row>
    <row r="92" spans="1:23" ht="15.75" hidden="1" x14ac:dyDescent="0.25">
      <c r="A92" s="219">
        <v>14</v>
      </c>
      <c r="B92" s="161" t="s">
        <v>332</v>
      </c>
      <c r="C92" s="163">
        <v>254.09547552515491</v>
      </c>
      <c r="D92" s="160"/>
      <c r="E92" s="175"/>
      <c r="F92" s="160"/>
      <c r="G92" s="160"/>
      <c r="H92" s="160"/>
      <c r="I92" s="160"/>
      <c r="J92" s="160"/>
      <c r="K92" s="160"/>
      <c r="L92" s="160"/>
      <c r="M92" s="160"/>
      <c r="N92" s="160"/>
      <c r="O92" s="160"/>
      <c r="P92" s="160"/>
      <c r="Q92" s="160"/>
      <c r="R92" s="160"/>
      <c r="S92" s="160"/>
      <c r="T92" s="160"/>
      <c r="U92" s="160"/>
      <c r="V92" s="160"/>
      <c r="W92" s="160"/>
    </row>
    <row r="93" spans="1:23" ht="15.75" hidden="1" x14ac:dyDescent="0.25">
      <c r="A93" s="219">
        <v>15</v>
      </c>
      <c r="B93" s="161" t="s">
        <v>333</v>
      </c>
      <c r="C93" s="163">
        <v>854.36564580427694</v>
      </c>
      <c r="D93" s="160"/>
      <c r="E93" s="175"/>
      <c r="F93" s="160"/>
      <c r="G93" s="160"/>
      <c r="H93" s="160"/>
      <c r="I93" s="160"/>
      <c r="J93" s="160"/>
      <c r="K93" s="160"/>
      <c r="L93" s="160"/>
      <c r="M93" s="160"/>
      <c r="N93" s="160"/>
      <c r="O93" s="160"/>
      <c r="P93" s="160"/>
      <c r="Q93" s="160"/>
      <c r="R93" s="160"/>
      <c r="S93" s="160"/>
      <c r="T93" s="160"/>
      <c r="U93" s="160"/>
      <c r="V93" s="160"/>
      <c r="W93" s="160"/>
    </row>
    <row r="94" spans="1:23" ht="15.75" hidden="1" x14ac:dyDescent="0.25">
      <c r="A94" s="219">
        <v>16</v>
      </c>
      <c r="B94" s="161" t="s">
        <v>334</v>
      </c>
      <c r="C94" s="163">
        <v>105.9670046122408</v>
      </c>
      <c r="D94" s="160"/>
      <c r="E94" s="175"/>
      <c r="F94" s="160"/>
      <c r="G94" s="160"/>
      <c r="H94" s="160"/>
      <c r="I94" s="160"/>
      <c r="J94" s="160"/>
      <c r="K94" s="160"/>
      <c r="L94" s="160"/>
      <c r="M94" s="160"/>
      <c r="N94" s="160"/>
      <c r="O94" s="160"/>
      <c r="P94" s="160"/>
      <c r="Q94" s="160"/>
      <c r="R94" s="160"/>
      <c r="S94" s="160"/>
      <c r="T94" s="160"/>
      <c r="U94" s="160"/>
      <c r="V94" s="160"/>
      <c r="W94" s="160"/>
    </row>
    <row r="95" spans="1:23" ht="15.75" hidden="1" x14ac:dyDescent="0.25">
      <c r="A95" s="219">
        <v>17</v>
      </c>
      <c r="B95" s="161" t="s">
        <v>335</v>
      </c>
      <c r="C95" s="163">
        <v>1446.583035318798</v>
      </c>
      <c r="D95" s="160"/>
      <c r="E95" s="175"/>
      <c r="F95" s="160"/>
      <c r="G95" s="160"/>
      <c r="H95" s="160"/>
      <c r="I95" s="160"/>
      <c r="J95" s="160"/>
      <c r="K95" s="160"/>
      <c r="L95" s="160"/>
      <c r="M95" s="160"/>
      <c r="N95" s="160"/>
      <c r="O95" s="160"/>
      <c r="P95" s="160"/>
      <c r="Q95" s="160"/>
      <c r="R95" s="160"/>
      <c r="S95" s="160"/>
      <c r="T95" s="160"/>
      <c r="U95" s="160"/>
      <c r="V95" s="160"/>
      <c r="W95" s="160"/>
    </row>
    <row r="96" spans="1:23" ht="15.75" hidden="1" x14ac:dyDescent="0.25">
      <c r="A96" s="219">
        <v>18</v>
      </c>
      <c r="B96" s="161" t="s">
        <v>336</v>
      </c>
      <c r="C96" s="163">
        <v>744.54421740927421</v>
      </c>
      <c r="D96" s="160"/>
      <c r="E96" s="175"/>
      <c r="F96" s="160"/>
      <c r="G96" s="160"/>
      <c r="H96" s="160"/>
      <c r="I96" s="160"/>
      <c r="J96" s="160"/>
      <c r="K96" s="160"/>
      <c r="L96" s="160"/>
      <c r="M96" s="160"/>
      <c r="N96" s="160"/>
      <c r="O96" s="160"/>
      <c r="P96" s="160"/>
      <c r="Q96" s="160"/>
      <c r="R96" s="160"/>
      <c r="S96" s="160"/>
      <c r="T96" s="160"/>
      <c r="U96" s="160"/>
      <c r="V96" s="160"/>
      <c r="W96" s="160"/>
    </row>
    <row r="97" spans="1:23" ht="15.75" hidden="1" x14ac:dyDescent="0.25">
      <c r="A97" s="219">
        <v>19</v>
      </c>
      <c r="B97" s="161" t="s">
        <v>337</v>
      </c>
      <c r="C97" s="163">
        <v>202.43433707065901</v>
      </c>
      <c r="D97" s="160"/>
      <c r="E97" s="175"/>
      <c r="F97" s="160"/>
      <c r="G97" s="160"/>
      <c r="H97" s="160"/>
      <c r="I97" s="160"/>
      <c r="J97" s="160"/>
      <c r="K97" s="160"/>
      <c r="L97" s="160"/>
      <c r="M97" s="160"/>
      <c r="N97" s="160"/>
      <c r="O97" s="160"/>
      <c r="P97" s="160"/>
      <c r="Q97" s="160"/>
      <c r="R97" s="160"/>
      <c r="S97" s="160"/>
      <c r="T97" s="160"/>
      <c r="U97" s="160"/>
      <c r="V97" s="160"/>
      <c r="W97" s="160"/>
    </row>
    <row r="98" spans="1:23" ht="15.75" hidden="1" x14ac:dyDescent="0.25">
      <c r="A98" s="219">
        <v>20</v>
      </c>
      <c r="B98" s="161" t="s">
        <v>338</v>
      </c>
      <c r="C98" s="163">
        <v>349.19893495274971</v>
      </c>
      <c r="D98" s="160"/>
      <c r="E98" s="175"/>
      <c r="F98" s="160"/>
      <c r="G98" s="160"/>
      <c r="H98" s="160"/>
      <c r="I98" s="160"/>
      <c r="J98" s="160"/>
      <c r="K98" s="160"/>
      <c r="L98" s="160"/>
      <c r="M98" s="160"/>
      <c r="N98" s="160"/>
      <c r="O98" s="160"/>
      <c r="P98" s="160"/>
      <c r="Q98" s="160"/>
      <c r="R98" s="160"/>
      <c r="S98" s="160"/>
      <c r="T98" s="160"/>
      <c r="U98" s="160"/>
      <c r="V98" s="160"/>
      <c r="W98" s="160"/>
    </row>
    <row r="99" spans="1:23" ht="15.75" hidden="1" x14ac:dyDescent="0.25">
      <c r="A99" s="219">
        <v>21</v>
      </c>
      <c r="B99" s="161" t="s">
        <v>339</v>
      </c>
      <c r="C99" s="163">
        <v>340.93267840941093</v>
      </c>
      <c r="D99" s="160"/>
      <c r="E99" s="175"/>
      <c r="F99" s="160"/>
      <c r="G99" s="160"/>
      <c r="H99" s="160"/>
      <c r="I99" s="160"/>
      <c r="J99" s="160"/>
      <c r="K99" s="160"/>
      <c r="L99" s="160"/>
      <c r="M99" s="160"/>
      <c r="N99" s="160"/>
      <c r="O99" s="160"/>
      <c r="P99" s="160"/>
      <c r="Q99" s="160"/>
      <c r="R99" s="160"/>
      <c r="S99" s="160"/>
      <c r="T99" s="160"/>
      <c r="U99" s="160"/>
      <c r="V99" s="160"/>
      <c r="W99" s="160"/>
    </row>
    <row r="100" spans="1:23" ht="31.5" hidden="1" x14ac:dyDescent="0.25">
      <c r="A100" s="219">
        <v>22</v>
      </c>
      <c r="B100" s="161" t="s">
        <v>340</v>
      </c>
      <c r="C100" s="163">
        <v>510.13595258991893</v>
      </c>
      <c r="D100" s="160"/>
      <c r="E100" s="175"/>
      <c r="F100" s="160"/>
      <c r="G100" s="160"/>
      <c r="H100" s="160"/>
      <c r="I100" s="160"/>
      <c r="J100" s="160"/>
      <c r="K100" s="160"/>
      <c r="L100" s="160"/>
      <c r="M100" s="160"/>
      <c r="N100" s="160"/>
      <c r="O100" s="160"/>
      <c r="P100" s="160"/>
      <c r="Q100" s="160"/>
      <c r="R100" s="160"/>
      <c r="S100" s="160"/>
      <c r="T100" s="160"/>
      <c r="U100" s="160"/>
      <c r="V100" s="160"/>
      <c r="W100" s="160"/>
    </row>
    <row r="101" spans="1:23" ht="31.5" hidden="1" x14ac:dyDescent="0.25">
      <c r="A101" s="219">
        <v>23</v>
      </c>
      <c r="B101" s="161" t="s">
        <v>341</v>
      </c>
      <c r="C101" s="163">
        <v>383.11786424105509</v>
      </c>
      <c r="D101" s="160"/>
      <c r="E101" s="175"/>
      <c r="F101" s="160"/>
      <c r="G101" s="160"/>
      <c r="H101" s="160"/>
      <c r="I101" s="160"/>
      <c r="J101" s="160"/>
      <c r="K101" s="160"/>
      <c r="L101" s="160"/>
      <c r="M101" s="160"/>
      <c r="N101" s="160"/>
      <c r="O101" s="160"/>
      <c r="P101" s="160"/>
      <c r="Q101" s="160"/>
      <c r="R101" s="160"/>
      <c r="S101" s="160"/>
      <c r="T101" s="160"/>
      <c r="U101" s="160"/>
      <c r="V101" s="160"/>
      <c r="W101" s="160"/>
    </row>
    <row r="102" spans="1:23" ht="31.5" hidden="1" x14ac:dyDescent="0.25">
      <c r="A102" s="219">
        <v>24</v>
      </c>
      <c r="B102" s="161" t="s">
        <v>342</v>
      </c>
      <c r="C102" s="163">
        <v>772.50954442389798</v>
      </c>
      <c r="D102" s="160"/>
      <c r="E102" s="175"/>
      <c r="F102" s="160"/>
      <c r="G102" s="160"/>
      <c r="H102" s="160"/>
      <c r="I102" s="160"/>
      <c r="J102" s="160"/>
      <c r="K102" s="160"/>
      <c r="L102" s="160"/>
      <c r="M102" s="160"/>
      <c r="N102" s="160"/>
      <c r="O102" s="160"/>
      <c r="P102" s="160"/>
      <c r="Q102" s="160"/>
      <c r="R102" s="160"/>
      <c r="S102" s="160"/>
      <c r="T102" s="160"/>
      <c r="U102" s="160"/>
      <c r="V102" s="160"/>
      <c r="W102" s="160"/>
    </row>
    <row r="103" spans="1:23" ht="15.75" hidden="1" x14ac:dyDescent="0.25">
      <c r="A103" s="219">
        <v>25</v>
      </c>
      <c r="B103" s="161" t="s">
        <v>343</v>
      </c>
      <c r="C103" s="163">
        <v>555.79604970879154</v>
      </c>
      <c r="D103" s="160"/>
      <c r="E103" s="175"/>
      <c r="F103" s="160"/>
      <c r="G103" s="160"/>
      <c r="H103" s="160"/>
      <c r="I103" s="160"/>
      <c r="J103" s="160"/>
      <c r="K103" s="160"/>
      <c r="L103" s="160"/>
      <c r="M103" s="160"/>
      <c r="N103" s="160"/>
      <c r="O103" s="160"/>
      <c r="P103" s="160"/>
      <c r="Q103" s="160"/>
      <c r="R103" s="160"/>
      <c r="S103" s="160"/>
      <c r="T103" s="160"/>
      <c r="U103" s="160"/>
      <c r="V103" s="160"/>
      <c r="W103" s="160"/>
    </row>
    <row r="104" spans="1:23" ht="15.75" hidden="1" x14ac:dyDescent="0.25">
      <c r="A104" s="219">
        <v>26</v>
      </c>
      <c r="B104" s="161" t="s">
        <v>344</v>
      </c>
      <c r="C104" s="163">
        <v>245.54458461016603</v>
      </c>
      <c r="D104" s="160"/>
      <c r="E104" s="175"/>
      <c r="F104" s="160"/>
      <c r="G104" s="160"/>
      <c r="H104" s="160"/>
      <c r="I104" s="160"/>
      <c r="J104" s="160"/>
      <c r="K104" s="160"/>
      <c r="L104" s="160"/>
      <c r="M104" s="160"/>
      <c r="N104" s="160"/>
      <c r="O104" s="160"/>
      <c r="P104" s="160"/>
      <c r="Q104" s="160"/>
      <c r="R104" s="160"/>
      <c r="S104" s="160"/>
      <c r="T104" s="160"/>
      <c r="U104" s="160"/>
      <c r="V104" s="160"/>
      <c r="W104" s="160"/>
    </row>
    <row r="105" spans="1:23" ht="15.75" hidden="1" x14ac:dyDescent="0.25">
      <c r="A105" s="219">
        <v>27</v>
      </c>
      <c r="B105" s="161" t="s">
        <v>345</v>
      </c>
      <c r="C105" s="163">
        <v>585.37430482943273</v>
      </c>
      <c r="D105" s="160"/>
      <c r="E105" s="175"/>
      <c r="F105" s="160"/>
      <c r="G105" s="160"/>
      <c r="H105" s="160"/>
      <c r="I105" s="160"/>
      <c r="J105" s="160"/>
      <c r="K105" s="160"/>
      <c r="L105" s="160"/>
      <c r="M105" s="160"/>
      <c r="N105" s="160"/>
      <c r="O105" s="160"/>
      <c r="P105" s="160"/>
      <c r="Q105" s="160"/>
      <c r="R105" s="160"/>
      <c r="S105" s="160"/>
      <c r="T105" s="160"/>
      <c r="U105" s="160"/>
      <c r="V105" s="160"/>
      <c r="W105" s="160"/>
    </row>
    <row r="106" spans="1:23" ht="15.75" hidden="1" x14ac:dyDescent="0.25">
      <c r="A106" s="219">
        <v>28</v>
      </c>
      <c r="B106" s="161" t="s">
        <v>346</v>
      </c>
      <c r="C106" s="163">
        <v>660.20942504244215</v>
      </c>
      <c r="D106" s="160"/>
      <c r="E106" s="175"/>
      <c r="F106" s="160"/>
      <c r="G106" s="160"/>
      <c r="H106" s="160"/>
      <c r="I106" s="160"/>
      <c r="J106" s="160"/>
      <c r="K106" s="160"/>
      <c r="L106" s="160"/>
      <c r="M106" s="160"/>
      <c r="N106" s="160"/>
      <c r="O106" s="160"/>
      <c r="P106" s="160"/>
      <c r="Q106" s="160"/>
      <c r="R106" s="160"/>
      <c r="S106" s="160"/>
      <c r="T106" s="160"/>
      <c r="U106" s="160"/>
      <c r="V106" s="160"/>
      <c r="W106" s="160"/>
    </row>
    <row r="107" spans="1:23" ht="15.75" hidden="1" x14ac:dyDescent="0.25">
      <c r="A107" s="219">
        <v>29</v>
      </c>
      <c r="B107" s="161" t="s">
        <v>347</v>
      </c>
      <c r="C107" s="163">
        <v>1112.9678322138923</v>
      </c>
      <c r="D107" s="160"/>
      <c r="E107" s="175"/>
      <c r="F107" s="160"/>
      <c r="G107" s="160"/>
      <c r="H107" s="160"/>
      <c r="I107" s="160"/>
      <c r="J107" s="160"/>
      <c r="K107" s="160"/>
      <c r="L107" s="160"/>
      <c r="M107" s="160"/>
      <c r="N107" s="160"/>
      <c r="O107" s="160"/>
      <c r="P107" s="160"/>
      <c r="Q107" s="160"/>
      <c r="R107" s="160"/>
      <c r="S107" s="160"/>
      <c r="T107" s="160"/>
      <c r="U107" s="160"/>
      <c r="V107" s="160"/>
      <c r="W107" s="160"/>
    </row>
    <row r="108" spans="1:23" ht="15.75" hidden="1" x14ac:dyDescent="0.25">
      <c r="A108" s="219">
        <v>30</v>
      </c>
      <c r="B108" s="161" t="s">
        <v>348</v>
      </c>
      <c r="C108" s="163">
        <v>255.49492785243467</v>
      </c>
      <c r="D108" s="160"/>
      <c r="E108" s="175"/>
      <c r="F108" s="160"/>
      <c r="G108" s="160"/>
      <c r="H108" s="160"/>
      <c r="I108" s="160"/>
      <c r="J108" s="160"/>
      <c r="K108" s="160"/>
      <c r="L108" s="160"/>
      <c r="M108" s="160"/>
      <c r="N108" s="160"/>
      <c r="O108" s="160"/>
      <c r="P108" s="160"/>
      <c r="Q108" s="160"/>
      <c r="R108" s="160"/>
      <c r="S108" s="160"/>
      <c r="T108" s="160"/>
      <c r="U108" s="160"/>
      <c r="V108" s="160"/>
      <c r="W108" s="160"/>
    </row>
    <row r="109" spans="1:23" ht="15.75" hidden="1" x14ac:dyDescent="0.25">
      <c r="A109" s="219">
        <v>31</v>
      </c>
      <c r="B109" s="161" t="s">
        <v>349</v>
      </c>
      <c r="C109" s="163">
        <v>2733.1185354118338</v>
      </c>
      <c r="D109" s="160"/>
      <c r="E109" s="175"/>
      <c r="F109" s="160"/>
      <c r="G109" s="160"/>
      <c r="H109" s="160"/>
      <c r="I109" s="160"/>
      <c r="J109" s="160"/>
      <c r="K109" s="160"/>
      <c r="L109" s="160"/>
      <c r="M109" s="160"/>
      <c r="N109" s="160"/>
      <c r="O109" s="160"/>
      <c r="P109" s="160"/>
      <c r="Q109" s="160"/>
      <c r="R109" s="160"/>
      <c r="S109" s="160"/>
      <c r="T109" s="160"/>
      <c r="U109" s="160"/>
      <c r="V109" s="160"/>
      <c r="W109" s="160"/>
    </row>
    <row r="110" spans="1:23" ht="15.75" hidden="1" x14ac:dyDescent="0.25">
      <c r="A110" s="219">
        <v>32</v>
      </c>
      <c r="B110" s="161" t="s">
        <v>350</v>
      </c>
      <c r="C110" s="163">
        <v>659.24878403812306</v>
      </c>
      <c r="D110" s="160"/>
      <c r="E110" s="175"/>
      <c r="F110" s="160"/>
      <c r="G110" s="160"/>
      <c r="H110" s="160"/>
      <c r="I110" s="160"/>
      <c r="J110" s="160"/>
      <c r="K110" s="160"/>
      <c r="L110" s="160"/>
      <c r="M110" s="160"/>
      <c r="N110" s="160"/>
      <c r="O110" s="160"/>
      <c r="P110" s="160"/>
      <c r="Q110" s="160"/>
      <c r="R110" s="160"/>
      <c r="S110" s="160"/>
      <c r="T110" s="160"/>
      <c r="U110" s="160"/>
      <c r="V110" s="160"/>
      <c r="W110" s="160"/>
    </row>
    <row r="111" spans="1:23" ht="15.75" hidden="1" x14ac:dyDescent="0.25">
      <c r="A111" s="219">
        <v>33</v>
      </c>
      <c r="B111" s="161" t="s">
        <v>351</v>
      </c>
      <c r="C111" s="163">
        <v>345.3919502319294</v>
      </c>
      <c r="D111" s="160"/>
      <c r="E111" s="175"/>
      <c r="F111" s="160"/>
      <c r="G111" s="160"/>
      <c r="H111" s="160"/>
      <c r="I111" s="160"/>
      <c r="J111" s="160"/>
      <c r="K111" s="160"/>
      <c r="L111" s="160"/>
      <c r="M111" s="160"/>
      <c r="N111" s="160"/>
      <c r="O111" s="160"/>
      <c r="P111" s="160"/>
      <c r="Q111" s="160"/>
      <c r="R111" s="160"/>
      <c r="S111" s="160"/>
      <c r="T111" s="160"/>
      <c r="U111" s="160"/>
      <c r="V111" s="160"/>
      <c r="W111" s="160"/>
    </row>
    <row r="112" spans="1:23" ht="15" hidden="1" customHeight="1" x14ac:dyDescent="0.25">
      <c r="A112" s="219">
        <v>34</v>
      </c>
      <c r="B112" s="161" t="s">
        <v>352</v>
      </c>
      <c r="C112" s="163">
        <v>1206.6244002522656</v>
      </c>
      <c r="D112" s="160"/>
      <c r="E112" s="175"/>
      <c r="F112" s="160"/>
      <c r="G112" s="160"/>
      <c r="H112" s="160"/>
      <c r="I112" s="160"/>
      <c r="J112" s="160"/>
      <c r="K112" s="160"/>
      <c r="L112" s="160"/>
      <c r="M112" s="160"/>
      <c r="N112" s="160"/>
      <c r="O112" s="160"/>
      <c r="P112" s="160"/>
      <c r="Q112" s="160"/>
      <c r="R112" s="160"/>
      <c r="S112" s="160"/>
      <c r="T112" s="160"/>
      <c r="U112" s="160"/>
      <c r="V112" s="160"/>
      <c r="W112" s="160"/>
    </row>
    <row r="113" spans="1:23" ht="15.75" hidden="1" x14ac:dyDescent="0.25">
      <c r="A113" s="219">
        <v>35</v>
      </c>
      <c r="B113" s="161" t="s">
        <v>353</v>
      </c>
      <c r="C113" s="163">
        <v>1469.804456139253</v>
      </c>
      <c r="D113" s="160"/>
      <c r="E113" s="175"/>
      <c r="F113" s="160"/>
      <c r="G113" s="160"/>
      <c r="H113" s="160"/>
      <c r="I113" s="160"/>
      <c r="J113" s="160"/>
      <c r="K113" s="160"/>
      <c r="L113" s="160"/>
      <c r="M113" s="160"/>
      <c r="N113" s="160"/>
      <c r="O113" s="160"/>
      <c r="P113" s="160"/>
      <c r="Q113" s="160"/>
      <c r="R113" s="160"/>
      <c r="S113" s="160"/>
      <c r="T113" s="160"/>
      <c r="U113" s="160"/>
      <c r="V113" s="160"/>
      <c r="W113" s="160"/>
    </row>
    <row r="114" spans="1:23" ht="15" hidden="1" customHeight="1" x14ac:dyDescent="0.25">
      <c r="A114" s="219">
        <v>36</v>
      </c>
      <c r="B114" s="161" t="s">
        <v>354</v>
      </c>
      <c r="C114" s="163">
        <v>2539.2350892561631</v>
      </c>
      <c r="D114" s="160"/>
      <c r="E114" s="175"/>
      <c r="F114" s="160"/>
      <c r="G114" s="160"/>
      <c r="H114" s="160"/>
      <c r="I114" s="160"/>
      <c r="J114" s="160"/>
      <c r="K114" s="160"/>
      <c r="L114" s="160"/>
      <c r="M114" s="160"/>
      <c r="N114" s="160"/>
      <c r="O114" s="160"/>
      <c r="P114" s="160"/>
      <c r="Q114" s="160"/>
      <c r="R114" s="160"/>
      <c r="S114" s="160"/>
      <c r="T114" s="160"/>
      <c r="U114" s="160"/>
      <c r="V114" s="160"/>
      <c r="W114" s="160"/>
    </row>
    <row r="115" spans="1:23" ht="15" hidden="1" customHeight="1" x14ac:dyDescent="0.25">
      <c r="A115" s="219">
        <v>37</v>
      </c>
      <c r="B115" s="161" t="s">
        <v>355</v>
      </c>
      <c r="C115" s="163">
        <v>857.85241685699089</v>
      </c>
      <c r="D115" s="160"/>
      <c r="E115" s="175"/>
      <c r="F115" s="160"/>
      <c r="G115" s="160"/>
      <c r="H115" s="160"/>
      <c r="I115" s="160"/>
      <c r="J115" s="160"/>
      <c r="K115" s="160"/>
      <c r="L115" s="160"/>
      <c r="M115" s="160"/>
      <c r="N115" s="160"/>
      <c r="O115" s="160"/>
      <c r="P115" s="160"/>
      <c r="Q115" s="160"/>
      <c r="R115" s="160"/>
      <c r="S115" s="160"/>
      <c r="T115" s="160"/>
      <c r="U115" s="160"/>
      <c r="V115" s="160"/>
      <c r="W115" s="160"/>
    </row>
    <row r="116" spans="1:23" ht="15" hidden="1" customHeight="1" x14ac:dyDescent="0.25">
      <c r="A116" s="219">
        <v>38</v>
      </c>
      <c r="B116" s="161" t="s">
        <v>356</v>
      </c>
      <c r="C116" s="163">
        <v>503.95701477201436</v>
      </c>
      <c r="D116" s="160"/>
      <c r="E116" s="175"/>
      <c r="F116" s="160"/>
      <c r="G116" s="160"/>
      <c r="H116" s="160"/>
      <c r="I116" s="160"/>
      <c r="J116" s="160"/>
      <c r="K116" s="160"/>
      <c r="L116" s="160"/>
      <c r="M116" s="160"/>
      <c r="N116" s="160"/>
      <c r="O116" s="160"/>
      <c r="P116" s="160"/>
      <c r="Q116" s="160"/>
      <c r="R116" s="160"/>
      <c r="S116" s="160"/>
      <c r="T116" s="160"/>
      <c r="U116" s="160"/>
      <c r="V116" s="160"/>
      <c r="W116" s="160"/>
    </row>
    <row r="117" spans="1:23" ht="15" hidden="1" customHeight="1" x14ac:dyDescent="0.25">
      <c r="A117" s="219">
        <v>39</v>
      </c>
      <c r="B117" s="161" t="s">
        <v>357</v>
      </c>
      <c r="C117" s="163">
        <v>8.1832381849408122</v>
      </c>
      <c r="D117" s="160"/>
      <c r="E117" s="175"/>
      <c r="F117" s="160"/>
      <c r="G117" s="160"/>
      <c r="H117" s="160"/>
      <c r="I117" s="160"/>
      <c r="J117" s="160"/>
      <c r="K117" s="160"/>
      <c r="L117" s="160"/>
      <c r="M117" s="160"/>
      <c r="N117" s="160"/>
      <c r="O117" s="160"/>
      <c r="P117" s="160"/>
      <c r="Q117" s="160"/>
      <c r="R117" s="160"/>
      <c r="S117" s="160"/>
      <c r="T117" s="160"/>
      <c r="U117" s="160"/>
      <c r="V117" s="160"/>
      <c r="W117" s="160"/>
    </row>
    <row r="118" spans="1:23" ht="15" hidden="1" customHeight="1" x14ac:dyDescent="0.25">
      <c r="A118" s="219">
        <v>40</v>
      </c>
      <c r="B118" s="161" t="s">
        <v>358</v>
      </c>
      <c r="C118" s="163">
        <v>919.65365480152218</v>
      </c>
      <c r="D118" s="160"/>
      <c r="E118" s="175"/>
      <c r="F118" s="160"/>
      <c r="G118" s="160"/>
      <c r="H118" s="160"/>
      <c r="I118" s="160"/>
      <c r="J118" s="160"/>
      <c r="K118" s="160"/>
      <c r="L118" s="160"/>
      <c r="M118" s="160"/>
      <c r="N118" s="160"/>
      <c r="O118" s="160"/>
      <c r="P118" s="160"/>
      <c r="Q118" s="160"/>
      <c r="R118" s="160"/>
      <c r="S118" s="160"/>
      <c r="T118" s="160"/>
      <c r="U118" s="160"/>
      <c r="V118" s="160"/>
      <c r="W118" s="160"/>
    </row>
    <row r="119" spans="1:23" ht="15" hidden="1" customHeight="1" x14ac:dyDescent="0.25">
      <c r="A119" s="219">
        <v>41</v>
      </c>
      <c r="B119" s="161" t="s">
        <v>359</v>
      </c>
      <c r="C119" s="163">
        <v>518.16501382354932</v>
      </c>
      <c r="D119" s="160"/>
      <c r="E119" s="175"/>
      <c r="F119" s="160"/>
      <c r="G119" s="160"/>
      <c r="H119" s="160"/>
      <c r="I119" s="160"/>
      <c r="J119" s="160"/>
      <c r="K119" s="160"/>
      <c r="L119" s="160"/>
      <c r="M119" s="160"/>
      <c r="N119" s="160"/>
      <c r="O119" s="160"/>
      <c r="P119" s="160"/>
      <c r="Q119" s="160"/>
      <c r="R119" s="160"/>
      <c r="S119" s="160"/>
      <c r="T119" s="160"/>
      <c r="U119" s="160"/>
      <c r="V119" s="160"/>
      <c r="W119" s="160"/>
    </row>
    <row r="120" spans="1:23" ht="17.25" hidden="1" customHeight="1" x14ac:dyDescent="0.25">
      <c r="A120" s="219">
        <v>42</v>
      </c>
      <c r="B120" s="161" t="s">
        <v>360</v>
      </c>
      <c r="C120" s="163">
        <v>1109.303164678897</v>
      </c>
      <c r="D120" s="160"/>
      <c r="E120" s="175"/>
      <c r="F120" s="160"/>
      <c r="G120" s="160"/>
      <c r="H120" s="160"/>
      <c r="I120" s="160"/>
      <c r="J120" s="160"/>
      <c r="K120" s="160"/>
      <c r="L120" s="160"/>
      <c r="M120" s="160"/>
      <c r="N120" s="160"/>
      <c r="O120" s="160"/>
      <c r="P120" s="160"/>
      <c r="Q120" s="160"/>
      <c r="R120" s="160"/>
      <c r="S120" s="160"/>
      <c r="T120" s="160"/>
      <c r="U120" s="160"/>
      <c r="V120" s="160"/>
      <c r="W120" s="160"/>
    </row>
    <row r="121" spans="1:23" ht="15" hidden="1" customHeight="1" x14ac:dyDescent="0.25">
      <c r="A121" s="219">
        <v>43</v>
      </c>
      <c r="B121" s="161" t="s">
        <v>361</v>
      </c>
      <c r="C121" s="163">
        <v>2058.0251046851872</v>
      </c>
      <c r="D121" s="160"/>
      <c r="E121" s="175"/>
      <c r="F121" s="160"/>
      <c r="G121" s="160"/>
      <c r="H121" s="160"/>
      <c r="I121" s="160"/>
      <c r="J121" s="160"/>
      <c r="K121" s="160"/>
      <c r="L121" s="160"/>
      <c r="M121" s="160"/>
      <c r="N121" s="160"/>
      <c r="O121" s="160"/>
      <c r="P121" s="160"/>
      <c r="Q121" s="160"/>
      <c r="R121" s="160"/>
      <c r="S121" s="160"/>
      <c r="T121" s="160"/>
      <c r="U121" s="160"/>
      <c r="V121" s="160"/>
      <c r="W121" s="160"/>
    </row>
    <row r="122" spans="1:23" ht="15" hidden="1" customHeight="1" x14ac:dyDescent="0.25">
      <c r="A122" s="219">
        <v>44</v>
      </c>
      <c r="B122" s="161" t="s">
        <v>362</v>
      </c>
      <c r="C122" s="163">
        <v>822.00034579456189</v>
      </c>
      <c r="D122" s="160"/>
      <c r="E122" s="175"/>
      <c r="F122" s="160"/>
      <c r="G122" s="160"/>
      <c r="H122" s="160"/>
      <c r="I122" s="160"/>
      <c r="J122" s="160"/>
      <c r="K122" s="160"/>
      <c r="L122" s="160"/>
      <c r="M122" s="160"/>
      <c r="N122" s="160"/>
      <c r="O122" s="160"/>
      <c r="P122" s="160"/>
      <c r="Q122" s="160"/>
      <c r="R122" s="160"/>
      <c r="S122" s="160"/>
      <c r="T122" s="160"/>
      <c r="U122" s="160"/>
      <c r="V122" s="160"/>
      <c r="W122" s="160"/>
    </row>
    <row r="123" spans="1:23" ht="15.75" hidden="1" x14ac:dyDescent="0.25">
      <c r="A123" s="219">
        <v>45</v>
      </c>
      <c r="B123" s="161" t="s">
        <v>363</v>
      </c>
      <c r="C123" s="163">
        <v>243.50470494667354</v>
      </c>
      <c r="D123" s="160"/>
      <c r="E123" s="175"/>
      <c r="F123" s="160"/>
      <c r="G123" s="160"/>
      <c r="H123" s="160"/>
      <c r="I123" s="160"/>
      <c r="J123" s="160"/>
      <c r="K123" s="160"/>
      <c r="L123" s="160"/>
      <c r="M123" s="160"/>
      <c r="N123" s="160"/>
      <c r="O123" s="160"/>
      <c r="P123" s="160"/>
      <c r="Q123" s="160"/>
      <c r="R123" s="160"/>
      <c r="S123" s="160"/>
      <c r="T123" s="160"/>
      <c r="U123" s="160"/>
      <c r="V123" s="160"/>
      <c r="W123" s="160"/>
    </row>
    <row r="124" spans="1:23" ht="15" hidden="1" customHeight="1" x14ac:dyDescent="0.25">
      <c r="A124" s="219">
        <v>46</v>
      </c>
      <c r="B124" s="161" t="s">
        <v>364</v>
      </c>
      <c r="C124" s="163">
        <v>168.0172976319659</v>
      </c>
      <c r="D124" s="160"/>
      <c r="E124" s="175"/>
      <c r="F124" s="160"/>
      <c r="G124" s="160"/>
      <c r="H124" s="160"/>
      <c r="I124" s="160"/>
      <c r="J124" s="160"/>
      <c r="K124" s="160"/>
      <c r="L124" s="160"/>
      <c r="M124" s="160"/>
      <c r="N124" s="160"/>
      <c r="O124" s="160"/>
      <c r="P124" s="160"/>
      <c r="Q124" s="160"/>
      <c r="R124" s="160"/>
      <c r="S124" s="160"/>
      <c r="T124" s="160"/>
      <c r="U124" s="160"/>
      <c r="V124" s="160"/>
      <c r="W124" s="160"/>
    </row>
    <row r="125" spans="1:23" ht="15" hidden="1" customHeight="1" x14ac:dyDescent="0.25">
      <c r="A125" s="219">
        <v>47</v>
      </c>
      <c r="B125" s="161" t="s">
        <v>365</v>
      </c>
      <c r="C125" s="163">
        <v>55.029311852355605</v>
      </c>
      <c r="D125" s="160"/>
      <c r="E125" s="175"/>
      <c r="F125" s="160"/>
      <c r="G125" s="160"/>
      <c r="H125" s="160"/>
      <c r="I125" s="160"/>
      <c r="J125" s="160"/>
      <c r="K125" s="160"/>
      <c r="L125" s="160"/>
      <c r="M125" s="160"/>
      <c r="N125" s="160"/>
      <c r="O125" s="160"/>
      <c r="P125" s="160"/>
      <c r="Q125" s="160"/>
      <c r="R125" s="160"/>
      <c r="S125" s="160"/>
      <c r="T125" s="160"/>
      <c r="U125" s="160"/>
      <c r="V125" s="160"/>
      <c r="W125" s="160"/>
    </row>
    <row r="126" spans="1:23" ht="15" hidden="1" customHeight="1" x14ac:dyDescent="0.25">
      <c r="A126" s="219">
        <v>48</v>
      </c>
      <c r="B126" s="161" t="s">
        <v>366</v>
      </c>
      <c r="C126" s="163">
        <v>525.76712349970444</v>
      </c>
      <c r="D126" s="160"/>
      <c r="E126" s="175"/>
      <c r="F126" s="160"/>
      <c r="G126" s="160"/>
      <c r="H126" s="160"/>
      <c r="I126" s="160"/>
      <c r="J126" s="160"/>
      <c r="K126" s="160"/>
      <c r="L126" s="160"/>
      <c r="M126" s="160"/>
      <c r="N126" s="160"/>
      <c r="O126" s="160"/>
      <c r="P126" s="160"/>
      <c r="Q126" s="160"/>
      <c r="R126" s="160"/>
      <c r="S126" s="160"/>
      <c r="T126" s="160"/>
      <c r="U126" s="160"/>
      <c r="V126" s="160"/>
      <c r="W126" s="160"/>
    </row>
    <row r="127" spans="1:23" ht="15" hidden="1" customHeight="1" x14ac:dyDescent="0.25">
      <c r="A127" s="219">
        <v>49</v>
      </c>
      <c r="B127" s="161" t="s">
        <v>367</v>
      </c>
      <c r="C127" s="163">
        <v>348.13155605906172</v>
      </c>
      <c r="D127" s="160"/>
      <c r="E127" s="175"/>
      <c r="F127" s="160"/>
      <c r="G127" s="160"/>
      <c r="H127" s="160"/>
      <c r="I127" s="160"/>
      <c r="J127" s="160"/>
      <c r="K127" s="160"/>
      <c r="L127" s="160"/>
      <c r="M127" s="160"/>
      <c r="N127" s="160"/>
      <c r="O127" s="160"/>
      <c r="P127" s="160"/>
      <c r="Q127" s="160"/>
      <c r="R127" s="160"/>
      <c r="S127" s="160"/>
      <c r="T127" s="160"/>
      <c r="U127" s="160"/>
      <c r="V127" s="160"/>
      <c r="W127" s="160"/>
    </row>
    <row r="128" spans="1:23" ht="15.75" hidden="1" x14ac:dyDescent="0.25">
      <c r="A128" s="219">
        <v>50</v>
      </c>
      <c r="B128" s="161" t="s">
        <v>368</v>
      </c>
      <c r="C128" s="163">
        <v>1277.2255841869794</v>
      </c>
      <c r="D128" s="160"/>
      <c r="E128" s="175"/>
      <c r="F128" s="160"/>
      <c r="G128" s="160"/>
      <c r="H128" s="160"/>
      <c r="I128" s="160"/>
      <c r="J128" s="160"/>
      <c r="K128" s="160"/>
      <c r="L128" s="160"/>
      <c r="M128" s="160"/>
      <c r="N128" s="160"/>
      <c r="O128" s="160"/>
      <c r="P128" s="160"/>
      <c r="Q128" s="160"/>
      <c r="R128" s="160"/>
      <c r="S128" s="160"/>
      <c r="T128" s="160"/>
      <c r="U128" s="160"/>
      <c r="V128" s="160"/>
      <c r="W128" s="160"/>
    </row>
    <row r="129" spans="1:23" ht="15.75" hidden="1" x14ac:dyDescent="0.25">
      <c r="A129" s="219">
        <v>51</v>
      </c>
      <c r="B129" s="161" t="s">
        <v>369</v>
      </c>
      <c r="C129" s="163">
        <v>489.52368017625645</v>
      </c>
      <c r="D129" s="160"/>
      <c r="E129" s="175"/>
      <c r="F129" s="160"/>
      <c r="G129" s="160"/>
      <c r="H129" s="160"/>
      <c r="I129" s="160"/>
      <c r="J129" s="160"/>
      <c r="K129" s="160"/>
      <c r="L129" s="160"/>
      <c r="M129" s="160"/>
      <c r="N129" s="160"/>
      <c r="O129" s="160"/>
      <c r="P129" s="160"/>
      <c r="Q129" s="160"/>
      <c r="R129" s="160"/>
      <c r="S129" s="160"/>
      <c r="T129" s="160"/>
      <c r="U129" s="160"/>
      <c r="V129" s="160"/>
      <c r="W129" s="160"/>
    </row>
    <row r="130" spans="1:23" ht="15.75" hidden="1" x14ac:dyDescent="0.25">
      <c r="A130" s="219">
        <v>52</v>
      </c>
      <c r="B130" s="161" t="s">
        <v>308</v>
      </c>
      <c r="C130" s="163">
        <v>407.2</v>
      </c>
      <c r="D130" s="160"/>
      <c r="E130" s="175"/>
      <c r="F130" s="160"/>
      <c r="G130" s="160"/>
      <c r="H130" s="160"/>
      <c r="I130" s="160"/>
      <c r="J130" s="160"/>
      <c r="K130" s="160"/>
      <c r="L130" s="160"/>
      <c r="M130" s="160"/>
      <c r="N130" s="160"/>
      <c r="O130" s="160"/>
      <c r="P130" s="160"/>
      <c r="Q130" s="160"/>
      <c r="R130" s="160"/>
      <c r="S130" s="160"/>
      <c r="T130" s="160"/>
      <c r="U130" s="160"/>
      <c r="V130" s="160"/>
      <c r="W130" s="160"/>
    </row>
    <row r="131" spans="1:23" ht="15.75" hidden="1" x14ac:dyDescent="0.25">
      <c r="A131" s="219">
        <v>53</v>
      </c>
      <c r="B131" s="161" t="s">
        <v>309</v>
      </c>
      <c r="C131" s="163">
        <v>562</v>
      </c>
      <c r="D131" s="160"/>
      <c r="E131" s="175"/>
      <c r="F131" s="160"/>
      <c r="G131" s="160"/>
      <c r="H131" s="160"/>
      <c r="I131" s="160"/>
      <c r="J131" s="160"/>
      <c r="K131" s="160"/>
      <c r="L131" s="160"/>
      <c r="M131" s="160"/>
      <c r="N131" s="160"/>
      <c r="O131" s="160"/>
      <c r="P131" s="160"/>
      <c r="Q131" s="160"/>
      <c r="R131" s="160"/>
      <c r="S131" s="160"/>
      <c r="T131" s="160"/>
      <c r="U131" s="160"/>
      <c r="V131" s="160"/>
      <c r="W131" s="160"/>
    </row>
    <row r="132" spans="1:23" ht="15.75" hidden="1" x14ac:dyDescent="0.25">
      <c r="A132" s="219">
        <v>54</v>
      </c>
      <c r="B132" s="161" t="s">
        <v>310</v>
      </c>
      <c r="C132" s="163">
        <v>1195.2</v>
      </c>
      <c r="D132" s="160"/>
      <c r="E132" s="175"/>
      <c r="F132" s="160"/>
      <c r="G132" s="160"/>
      <c r="H132" s="160"/>
      <c r="I132" s="160"/>
      <c r="J132" s="160"/>
      <c r="K132" s="160"/>
      <c r="L132" s="160"/>
      <c r="M132" s="160"/>
      <c r="N132" s="160"/>
      <c r="O132" s="160"/>
      <c r="P132" s="160"/>
      <c r="Q132" s="160"/>
      <c r="R132" s="160"/>
      <c r="S132" s="160"/>
      <c r="T132" s="160"/>
      <c r="U132" s="160"/>
      <c r="V132" s="160"/>
      <c r="W132" s="160"/>
    </row>
    <row r="133" spans="1:23" ht="15.75" hidden="1" x14ac:dyDescent="0.25">
      <c r="A133" s="219">
        <v>55</v>
      </c>
      <c r="B133" s="161" t="s">
        <v>311</v>
      </c>
      <c r="C133" s="163">
        <v>611</v>
      </c>
      <c r="D133" s="160"/>
      <c r="E133" s="175"/>
      <c r="F133" s="160"/>
      <c r="G133" s="160"/>
      <c r="H133" s="160"/>
      <c r="I133" s="160"/>
      <c r="J133" s="160"/>
      <c r="K133" s="160"/>
      <c r="L133" s="160"/>
      <c r="M133" s="160"/>
      <c r="N133" s="160"/>
      <c r="O133" s="160"/>
      <c r="P133" s="160"/>
      <c r="Q133" s="160"/>
      <c r="R133" s="160"/>
      <c r="S133" s="160"/>
      <c r="T133" s="160"/>
      <c r="U133" s="160"/>
      <c r="V133" s="160"/>
      <c r="W133" s="160"/>
    </row>
    <row r="134" spans="1:23" ht="15.75" hidden="1" x14ac:dyDescent="0.25">
      <c r="A134" s="219">
        <v>56</v>
      </c>
      <c r="B134" s="161" t="s">
        <v>312</v>
      </c>
      <c r="C134" s="163">
        <v>404</v>
      </c>
      <c r="D134" s="160"/>
      <c r="E134" s="175"/>
      <c r="F134" s="160"/>
      <c r="G134" s="160"/>
      <c r="H134" s="160"/>
      <c r="I134" s="160"/>
      <c r="J134" s="160"/>
      <c r="K134" s="160"/>
      <c r="L134" s="160"/>
      <c r="M134" s="160"/>
      <c r="N134" s="160"/>
      <c r="O134" s="160"/>
      <c r="P134" s="160"/>
      <c r="Q134" s="160"/>
      <c r="R134" s="160"/>
      <c r="S134" s="160"/>
      <c r="T134" s="160"/>
      <c r="U134" s="160"/>
      <c r="V134" s="160"/>
      <c r="W134" s="160"/>
    </row>
    <row r="135" spans="1:23" ht="15.75" hidden="1" x14ac:dyDescent="0.25">
      <c r="A135" s="219">
        <v>57</v>
      </c>
      <c r="B135" s="161" t="s">
        <v>313</v>
      </c>
      <c r="C135" s="163">
        <v>179.4</v>
      </c>
      <c r="D135" s="160"/>
      <c r="E135" s="175"/>
      <c r="F135" s="160"/>
      <c r="G135" s="160"/>
      <c r="H135" s="160"/>
      <c r="I135" s="160"/>
      <c r="J135" s="160"/>
      <c r="K135" s="160"/>
      <c r="L135" s="160"/>
      <c r="M135" s="160"/>
      <c r="N135" s="160"/>
      <c r="O135" s="160"/>
      <c r="P135" s="160"/>
      <c r="Q135" s="160"/>
      <c r="R135" s="160"/>
      <c r="S135" s="160"/>
      <c r="T135" s="160"/>
      <c r="U135" s="160"/>
      <c r="V135" s="160"/>
      <c r="W135" s="160"/>
    </row>
    <row r="136" spans="1:23" ht="15.75" hidden="1" x14ac:dyDescent="0.25">
      <c r="A136" s="219">
        <v>58</v>
      </c>
      <c r="B136" s="161" t="s">
        <v>314</v>
      </c>
      <c r="C136" s="163">
        <v>260</v>
      </c>
      <c r="D136" s="160"/>
      <c r="E136" s="175"/>
      <c r="F136" s="160"/>
      <c r="G136" s="160"/>
      <c r="H136" s="160"/>
      <c r="I136" s="160"/>
      <c r="J136" s="160"/>
      <c r="K136" s="160"/>
      <c r="L136" s="160"/>
      <c r="M136" s="160"/>
      <c r="N136" s="160"/>
      <c r="O136" s="160"/>
      <c r="P136" s="160"/>
      <c r="Q136" s="160"/>
      <c r="R136" s="160"/>
      <c r="S136" s="160"/>
      <c r="T136" s="160"/>
      <c r="U136" s="160"/>
      <c r="V136" s="160"/>
      <c r="W136" s="160"/>
    </row>
    <row r="137" spans="1:23" ht="15.75" hidden="1" x14ac:dyDescent="0.25">
      <c r="A137" s="220"/>
      <c r="B137" s="164" t="s">
        <v>315</v>
      </c>
      <c r="C137" s="176">
        <f>SUM(C79:C136)</f>
        <v>46833.2</v>
      </c>
      <c r="D137" s="22"/>
      <c r="F137" s="160"/>
      <c r="G137" s="160"/>
      <c r="H137" s="160"/>
      <c r="I137" s="160"/>
      <c r="J137" s="160"/>
      <c r="K137" s="160"/>
      <c r="L137" s="160"/>
      <c r="M137" s="160"/>
      <c r="N137" s="160"/>
      <c r="O137" s="160"/>
      <c r="P137" s="160"/>
      <c r="Q137" s="160"/>
      <c r="R137" s="160"/>
      <c r="S137" s="160"/>
      <c r="T137" s="160"/>
      <c r="U137" s="160"/>
      <c r="V137" s="160"/>
      <c r="W137" s="160"/>
    </row>
    <row r="138" spans="1:23" ht="48" customHeight="1" x14ac:dyDescent="0.25">
      <c r="A138" s="345" t="s">
        <v>370</v>
      </c>
      <c r="B138" s="345"/>
      <c r="C138" s="345"/>
      <c r="F138" s="160"/>
      <c r="G138" s="160"/>
      <c r="H138" s="160"/>
      <c r="I138" s="160"/>
      <c r="J138" s="160"/>
      <c r="K138" s="160"/>
      <c r="L138" s="160"/>
      <c r="M138" s="160"/>
      <c r="N138" s="160"/>
      <c r="O138" s="160"/>
      <c r="P138" s="160"/>
      <c r="Q138" s="160"/>
      <c r="R138" s="160"/>
      <c r="S138" s="160"/>
      <c r="T138" s="160"/>
      <c r="U138" s="160"/>
      <c r="V138" s="160"/>
      <c r="W138" s="160"/>
    </row>
    <row r="139" spans="1:23" ht="32.25" hidden="1" customHeight="1" x14ac:dyDescent="0.25">
      <c r="A139" s="345" t="s">
        <v>53</v>
      </c>
      <c r="B139" s="345"/>
      <c r="C139" s="345"/>
      <c r="F139" s="160"/>
      <c r="G139" s="160"/>
      <c r="H139" s="160"/>
      <c r="I139" s="160"/>
      <c r="J139" s="160"/>
      <c r="K139" s="160"/>
      <c r="L139" s="160"/>
      <c r="M139" s="160"/>
      <c r="N139" s="160"/>
      <c r="O139" s="160"/>
      <c r="P139" s="160"/>
      <c r="Q139" s="160"/>
      <c r="R139" s="160"/>
      <c r="S139" s="160"/>
      <c r="T139" s="160"/>
      <c r="U139" s="160"/>
      <c r="V139" s="160"/>
      <c r="W139" s="160"/>
    </row>
    <row r="140" spans="1:23" ht="16.5" hidden="1" customHeight="1" x14ac:dyDescent="0.25">
      <c r="A140" s="219">
        <v>1</v>
      </c>
      <c r="B140" s="161" t="s">
        <v>296</v>
      </c>
      <c r="C140" s="162">
        <v>180</v>
      </c>
      <c r="F140" s="160"/>
      <c r="G140" s="160"/>
      <c r="H140" s="160"/>
      <c r="I140" s="160"/>
      <c r="J140" s="160"/>
      <c r="K140" s="160"/>
      <c r="L140" s="160"/>
      <c r="M140" s="160"/>
      <c r="N140" s="160"/>
      <c r="O140" s="160"/>
      <c r="P140" s="160"/>
      <c r="Q140" s="160"/>
      <c r="R140" s="160"/>
      <c r="S140" s="160"/>
      <c r="T140" s="160"/>
      <c r="U140" s="160"/>
      <c r="V140" s="160"/>
      <c r="W140" s="160"/>
    </row>
    <row r="141" spans="1:23" ht="18.75" hidden="1" customHeight="1" x14ac:dyDescent="0.25">
      <c r="A141" s="219">
        <v>2</v>
      </c>
      <c r="B141" s="161" t="s">
        <v>298</v>
      </c>
      <c r="C141" s="162">
        <v>67.5</v>
      </c>
      <c r="F141" s="160"/>
      <c r="G141" s="160"/>
      <c r="H141" s="160"/>
      <c r="I141" s="160"/>
      <c r="J141" s="160"/>
      <c r="K141" s="160"/>
      <c r="L141" s="160"/>
      <c r="M141" s="160"/>
      <c r="N141" s="160"/>
      <c r="O141" s="160"/>
      <c r="P141" s="160"/>
      <c r="Q141" s="160"/>
      <c r="R141" s="160"/>
      <c r="S141" s="160"/>
      <c r="T141" s="160"/>
      <c r="U141" s="160"/>
      <c r="V141" s="160"/>
      <c r="W141" s="160"/>
    </row>
    <row r="142" spans="1:23" ht="15.75" hidden="1" x14ac:dyDescent="0.25">
      <c r="A142" s="219">
        <v>3</v>
      </c>
      <c r="B142" s="161" t="s">
        <v>300</v>
      </c>
      <c r="C142" s="162">
        <v>382.5</v>
      </c>
      <c r="F142" s="160"/>
      <c r="G142" s="160"/>
      <c r="H142" s="160"/>
      <c r="I142" s="160"/>
      <c r="J142" s="160"/>
      <c r="K142" s="160"/>
      <c r="L142" s="160"/>
      <c r="M142" s="160"/>
      <c r="N142" s="160"/>
      <c r="O142" s="160"/>
      <c r="P142" s="160"/>
      <c r="Q142" s="160"/>
      <c r="R142" s="160"/>
      <c r="S142" s="160"/>
      <c r="T142" s="160"/>
      <c r="U142" s="160"/>
      <c r="V142" s="160"/>
      <c r="W142" s="160"/>
    </row>
    <row r="143" spans="1:23" ht="15.75" hidden="1" x14ac:dyDescent="0.25">
      <c r="A143" s="219">
        <v>4</v>
      </c>
      <c r="B143" s="161" t="s">
        <v>299</v>
      </c>
      <c r="C143" s="162">
        <v>22.5</v>
      </c>
      <c r="F143" s="160"/>
      <c r="G143" s="160"/>
      <c r="H143" s="160"/>
      <c r="I143" s="160"/>
      <c r="J143" s="160"/>
      <c r="K143" s="160"/>
      <c r="L143" s="160"/>
      <c r="M143" s="160"/>
      <c r="N143" s="160"/>
      <c r="O143" s="160"/>
      <c r="P143" s="160"/>
      <c r="Q143" s="160"/>
      <c r="R143" s="160"/>
      <c r="S143" s="160"/>
      <c r="T143" s="160"/>
      <c r="U143" s="160"/>
      <c r="V143" s="160"/>
      <c r="W143" s="160"/>
    </row>
    <row r="144" spans="1:23" ht="15.75" hidden="1" x14ac:dyDescent="0.25">
      <c r="A144" s="219">
        <v>5</v>
      </c>
      <c r="B144" s="161" t="s">
        <v>265</v>
      </c>
      <c r="C144" s="162">
        <v>157.5</v>
      </c>
      <c r="F144" s="160"/>
      <c r="G144" s="160"/>
      <c r="H144" s="160"/>
      <c r="I144" s="160"/>
      <c r="J144" s="160"/>
      <c r="K144" s="160"/>
      <c r="L144" s="160"/>
      <c r="M144" s="160"/>
      <c r="N144" s="160"/>
      <c r="O144" s="160"/>
      <c r="P144" s="160"/>
      <c r="Q144" s="160"/>
      <c r="R144" s="160"/>
      <c r="S144" s="160"/>
      <c r="T144" s="160"/>
      <c r="U144" s="160"/>
      <c r="V144" s="160"/>
      <c r="W144" s="160"/>
    </row>
    <row r="145" spans="1:23" ht="15.75" hidden="1" x14ac:dyDescent="0.25">
      <c r="A145" s="219">
        <v>6</v>
      </c>
      <c r="B145" s="161" t="s">
        <v>266</v>
      </c>
      <c r="C145" s="162">
        <v>135</v>
      </c>
      <c r="E145" s="92"/>
      <c r="F145" s="160"/>
      <c r="G145" s="160"/>
      <c r="H145" s="160"/>
      <c r="I145" s="160"/>
      <c r="J145" s="160"/>
      <c r="K145" s="160"/>
      <c r="L145" s="160"/>
      <c r="M145" s="160"/>
      <c r="N145" s="160"/>
      <c r="O145" s="160"/>
      <c r="P145" s="160"/>
      <c r="Q145" s="160"/>
      <c r="R145" s="160"/>
      <c r="S145" s="160"/>
      <c r="T145" s="160"/>
      <c r="U145" s="160"/>
      <c r="V145" s="160"/>
      <c r="W145" s="160"/>
    </row>
    <row r="146" spans="1:23" ht="15.75" hidden="1" x14ac:dyDescent="0.25">
      <c r="A146" s="219">
        <v>7</v>
      </c>
      <c r="B146" s="161" t="s">
        <v>293</v>
      </c>
      <c r="C146" s="162">
        <f>45-22.5</f>
        <v>22.5</v>
      </c>
      <c r="E146" s="92"/>
      <c r="F146" s="160"/>
      <c r="G146" s="160"/>
      <c r="H146" s="160"/>
      <c r="I146" s="160"/>
      <c r="J146" s="160"/>
      <c r="K146" s="160"/>
      <c r="L146" s="160"/>
      <c r="M146" s="160"/>
      <c r="N146" s="160"/>
      <c r="O146" s="160"/>
      <c r="P146" s="160"/>
      <c r="Q146" s="160"/>
      <c r="R146" s="160"/>
      <c r="S146" s="160"/>
      <c r="T146" s="160"/>
      <c r="U146" s="160"/>
      <c r="V146" s="160"/>
      <c r="W146" s="160"/>
    </row>
    <row r="147" spans="1:23" ht="15.75" hidden="1" x14ac:dyDescent="0.25">
      <c r="A147" s="219">
        <v>8</v>
      </c>
      <c r="B147" s="161" t="s">
        <v>284</v>
      </c>
      <c r="C147" s="162">
        <v>22.5</v>
      </c>
      <c r="E147" s="92"/>
      <c r="F147" s="160"/>
      <c r="G147" s="160"/>
      <c r="H147" s="160"/>
      <c r="I147" s="160"/>
      <c r="J147" s="160"/>
      <c r="K147" s="160"/>
      <c r="L147" s="160"/>
      <c r="M147" s="160"/>
      <c r="N147" s="160"/>
      <c r="O147" s="160"/>
      <c r="P147" s="160"/>
      <c r="Q147" s="160"/>
      <c r="R147" s="160"/>
      <c r="S147" s="160"/>
      <c r="T147" s="160"/>
      <c r="U147" s="160"/>
      <c r="V147" s="160"/>
      <c r="W147" s="160"/>
    </row>
    <row r="148" spans="1:23" ht="15.75" hidden="1" x14ac:dyDescent="0.25">
      <c r="A148" s="219">
        <v>9</v>
      </c>
      <c r="B148" s="161" t="s">
        <v>291</v>
      </c>
      <c r="C148" s="162">
        <v>540</v>
      </c>
      <c r="E148" s="92"/>
      <c r="F148" s="160"/>
      <c r="G148" s="160"/>
      <c r="H148" s="160"/>
      <c r="I148" s="160"/>
      <c r="J148" s="160"/>
      <c r="K148" s="160"/>
      <c r="L148" s="160"/>
      <c r="M148" s="160"/>
      <c r="N148" s="160"/>
      <c r="O148" s="160"/>
      <c r="P148" s="160"/>
      <c r="Q148" s="160"/>
      <c r="R148" s="160"/>
      <c r="S148" s="160"/>
      <c r="T148" s="160"/>
      <c r="U148" s="160"/>
      <c r="V148" s="160"/>
      <c r="W148" s="160"/>
    </row>
    <row r="149" spans="1:23" ht="15.75" hidden="1" x14ac:dyDescent="0.25">
      <c r="A149" s="219">
        <v>10</v>
      </c>
      <c r="B149" s="161" t="s">
        <v>290</v>
      </c>
      <c r="C149" s="162">
        <v>22.5</v>
      </c>
      <c r="E149" s="92"/>
      <c r="F149" s="160"/>
      <c r="G149" s="160"/>
      <c r="H149" s="160"/>
      <c r="I149" s="160"/>
      <c r="J149" s="160"/>
      <c r="K149" s="160"/>
      <c r="L149" s="160"/>
      <c r="M149" s="160"/>
      <c r="N149" s="160"/>
      <c r="O149" s="160"/>
      <c r="P149" s="160"/>
      <c r="Q149" s="160"/>
      <c r="R149" s="160"/>
      <c r="S149" s="160"/>
      <c r="T149" s="160"/>
      <c r="U149" s="160"/>
      <c r="V149" s="160"/>
      <c r="W149" s="160"/>
    </row>
    <row r="150" spans="1:23" ht="15.75" hidden="1" x14ac:dyDescent="0.25">
      <c r="A150" s="219">
        <v>11</v>
      </c>
      <c r="B150" s="161" t="s">
        <v>269</v>
      </c>
      <c r="C150" s="162">
        <f>1372.5-236.25</f>
        <v>1136.25</v>
      </c>
      <c r="E150" s="92"/>
      <c r="F150" s="160"/>
      <c r="G150" s="160"/>
      <c r="H150" s="160"/>
      <c r="I150" s="160"/>
      <c r="J150" s="160"/>
      <c r="K150" s="160"/>
      <c r="L150" s="160"/>
      <c r="M150" s="160"/>
      <c r="N150" s="160"/>
      <c r="O150" s="160"/>
      <c r="P150" s="160"/>
      <c r="Q150" s="160"/>
      <c r="R150" s="160"/>
      <c r="S150" s="160"/>
      <c r="T150" s="160"/>
      <c r="U150" s="160"/>
      <c r="V150" s="160"/>
      <c r="W150" s="160"/>
    </row>
    <row r="151" spans="1:23" ht="15.75" hidden="1" x14ac:dyDescent="0.25">
      <c r="A151" s="219">
        <v>12</v>
      </c>
      <c r="B151" s="161" t="s">
        <v>287</v>
      </c>
      <c r="C151" s="162">
        <v>22.5</v>
      </c>
      <c r="E151" s="92"/>
      <c r="F151" s="160"/>
      <c r="G151" s="160"/>
      <c r="H151" s="160"/>
      <c r="I151" s="160"/>
      <c r="J151" s="160"/>
      <c r="K151" s="160"/>
      <c r="L151" s="160"/>
      <c r="M151" s="160"/>
      <c r="N151" s="160"/>
      <c r="O151" s="160"/>
      <c r="P151" s="160"/>
      <c r="Q151" s="160"/>
      <c r="R151" s="160"/>
      <c r="S151" s="160"/>
      <c r="T151" s="160"/>
      <c r="U151" s="160"/>
      <c r="V151" s="160"/>
      <c r="W151" s="160"/>
    </row>
    <row r="152" spans="1:23" ht="15.75" hidden="1" x14ac:dyDescent="0.25">
      <c r="A152" s="219">
        <v>13</v>
      </c>
      <c r="B152" s="161" t="s">
        <v>258</v>
      </c>
      <c r="C152" s="162">
        <v>45</v>
      </c>
      <c r="E152" s="92"/>
      <c r="F152" s="160"/>
      <c r="G152" s="160"/>
      <c r="H152" s="160"/>
      <c r="I152" s="160"/>
      <c r="J152" s="160"/>
      <c r="K152" s="160"/>
      <c r="L152" s="160"/>
      <c r="M152" s="160"/>
      <c r="N152" s="160"/>
      <c r="O152" s="160"/>
      <c r="P152" s="160"/>
      <c r="Q152" s="160"/>
      <c r="R152" s="160"/>
      <c r="S152" s="160"/>
      <c r="T152" s="160"/>
      <c r="U152" s="160"/>
      <c r="V152" s="160"/>
      <c r="W152" s="160"/>
    </row>
    <row r="153" spans="1:23" ht="15.75" hidden="1" x14ac:dyDescent="0.25">
      <c r="A153" s="219">
        <v>14</v>
      </c>
      <c r="B153" s="161" t="s">
        <v>273</v>
      </c>
      <c r="C153" s="162">
        <f>247.5-45</f>
        <v>202.5</v>
      </c>
      <c r="E153" s="92"/>
      <c r="F153" s="160"/>
      <c r="G153" s="160"/>
      <c r="H153" s="160"/>
      <c r="I153" s="160"/>
      <c r="J153" s="160"/>
      <c r="K153" s="160"/>
      <c r="L153" s="160"/>
      <c r="M153" s="160"/>
      <c r="N153" s="160"/>
      <c r="O153" s="160"/>
      <c r="P153" s="160"/>
      <c r="Q153" s="160"/>
      <c r="R153" s="160"/>
      <c r="S153" s="160"/>
      <c r="T153" s="160"/>
      <c r="U153" s="160"/>
      <c r="V153" s="160"/>
      <c r="W153" s="160"/>
    </row>
    <row r="154" spans="1:23" ht="31.5" hidden="1" x14ac:dyDescent="0.25">
      <c r="A154" s="219">
        <v>15</v>
      </c>
      <c r="B154" s="161" t="s">
        <v>371</v>
      </c>
      <c r="C154" s="162">
        <f>2925-517.5</f>
        <v>2407.5</v>
      </c>
      <c r="E154" s="92"/>
      <c r="F154" s="160"/>
      <c r="G154" s="160"/>
      <c r="H154" s="160"/>
      <c r="I154" s="160"/>
      <c r="J154" s="160"/>
      <c r="K154" s="160"/>
      <c r="L154" s="160"/>
      <c r="M154" s="160"/>
      <c r="N154" s="160"/>
      <c r="O154" s="160"/>
      <c r="P154" s="160"/>
      <c r="Q154" s="160"/>
      <c r="R154" s="160"/>
      <c r="S154" s="160"/>
      <c r="T154" s="160"/>
      <c r="U154" s="160"/>
      <c r="V154" s="160"/>
      <c r="W154" s="160"/>
    </row>
    <row r="155" spans="1:23" ht="31.5" hidden="1" x14ac:dyDescent="0.25">
      <c r="A155" s="219">
        <v>16</v>
      </c>
      <c r="B155" s="161" t="s">
        <v>278</v>
      </c>
      <c r="C155" s="162">
        <v>787.5</v>
      </c>
      <c r="E155" s="92"/>
      <c r="F155" s="160"/>
      <c r="G155" s="160"/>
      <c r="H155" s="160"/>
      <c r="I155" s="160"/>
      <c r="J155" s="160"/>
      <c r="K155" s="160"/>
      <c r="L155" s="160"/>
      <c r="M155" s="160"/>
      <c r="N155" s="160"/>
      <c r="O155" s="160"/>
      <c r="P155" s="160"/>
      <c r="Q155" s="160"/>
      <c r="R155" s="160"/>
      <c r="S155" s="160"/>
      <c r="T155" s="160"/>
      <c r="U155" s="160"/>
      <c r="V155" s="160"/>
      <c r="W155" s="160"/>
    </row>
    <row r="156" spans="1:23" ht="15.75" hidden="1" x14ac:dyDescent="0.25">
      <c r="A156" s="219">
        <v>17</v>
      </c>
      <c r="B156" s="161" t="s">
        <v>288</v>
      </c>
      <c r="C156" s="162">
        <v>90</v>
      </c>
      <c r="E156" s="92"/>
      <c r="F156" s="160"/>
      <c r="G156" s="160"/>
      <c r="H156" s="160"/>
      <c r="I156" s="160"/>
      <c r="J156" s="160"/>
      <c r="K156" s="160"/>
      <c r="L156" s="160"/>
      <c r="M156" s="160"/>
      <c r="N156" s="160"/>
      <c r="O156" s="160"/>
      <c r="P156" s="160"/>
      <c r="Q156" s="160"/>
      <c r="R156" s="160"/>
      <c r="S156" s="160"/>
      <c r="T156" s="160"/>
      <c r="U156" s="160"/>
      <c r="V156" s="160"/>
      <c r="W156" s="160"/>
    </row>
    <row r="157" spans="1:23" ht="15.75" hidden="1" x14ac:dyDescent="0.25">
      <c r="A157" s="219">
        <v>18</v>
      </c>
      <c r="B157" s="161" t="s">
        <v>294</v>
      </c>
      <c r="C157" s="162">
        <f>652.5-78.75</f>
        <v>573.75</v>
      </c>
      <c r="E157" s="92"/>
      <c r="F157" s="160"/>
      <c r="G157" s="160"/>
      <c r="H157" s="160"/>
      <c r="I157" s="160"/>
      <c r="J157" s="160"/>
      <c r="K157" s="160"/>
      <c r="L157" s="160"/>
      <c r="M157" s="160"/>
      <c r="N157" s="160"/>
      <c r="O157" s="160"/>
      <c r="P157" s="160"/>
      <c r="Q157" s="160"/>
      <c r="R157" s="160"/>
      <c r="S157" s="160"/>
      <c r="T157" s="160"/>
      <c r="U157" s="160"/>
      <c r="V157" s="160"/>
      <c r="W157" s="160"/>
    </row>
    <row r="158" spans="1:23" ht="15.75" hidden="1" x14ac:dyDescent="0.25">
      <c r="A158" s="219">
        <v>19</v>
      </c>
      <c r="B158" s="161" t="s">
        <v>277</v>
      </c>
      <c r="C158" s="162">
        <f>967.5-135</f>
        <v>832.5</v>
      </c>
      <c r="E158" s="92"/>
      <c r="F158" s="160"/>
      <c r="G158" s="160"/>
      <c r="H158" s="160"/>
      <c r="I158" s="160"/>
      <c r="J158" s="160"/>
      <c r="K158" s="160"/>
      <c r="L158" s="160"/>
      <c r="M158" s="160"/>
      <c r="N158" s="160"/>
      <c r="O158" s="160"/>
      <c r="P158" s="160"/>
      <c r="Q158" s="160"/>
      <c r="R158" s="160"/>
      <c r="S158" s="160"/>
      <c r="T158" s="160"/>
      <c r="U158" s="160"/>
      <c r="V158" s="160"/>
      <c r="W158" s="160"/>
    </row>
    <row r="159" spans="1:23" ht="15.75" hidden="1" x14ac:dyDescent="0.25">
      <c r="A159" s="219">
        <v>20</v>
      </c>
      <c r="B159" s="161" t="s">
        <v>276</v>
      </c>
      <c r="C159" s="162">
        <v>450</v>
      </c>
      <c r="E159" s="92"/>
      <c r="F159" s="160"/>
      <c r="G159" s="160"/>
      <c r="H159" s="160"/>
      <c r="I159" s="160"/>
      <c r="J159" s="160"/>
      <c r="K159" s="160"/>
      <c r="L159" s="160"/>
      <c r="M159" s="160"/>
      <c r="N159" s="160"/>
      <c r="O159" s="160"/>
      <c r="P159" s="160"/>
      <c r="Q159" s="160"/>
      <c r="R159" s="160"/>
      <c r="S159" s="160"/>
      <c r="T159" s="160"/>
      <c r="U159" s="160"/>
      <c r="V159" s="160"/>
      <c r="W159" s="160"/>
    </row>
    <row r="160" spans="1:23" ht="20.25" hidden="1" customHeight="1" x14ac:dyDescent="0.25">
      <c r="A160" s="219">
        <v>21</v>
      </c>
      <c r="B160" s="161" t="s">
        <v>274</v>
      </c>
      <c r="C160" s="162">
        <v>45</v>
      </c>
      <c r="E160" s="92"/>
      <c r="F160" s="160"/>
      <c r="G160" s="160"/>
      <c r="H160" s="160"/>
      <c r="I160" s="160"/>
      <c r="J160" s="160"/>
      <c r="K160" s="160"/>
      <c r="L160" s="160"/>
      <c r="M160" s="160"/>
      <c r="N160" s="160"/>
      <c r="O160" s="160"/>
      <c r="P160" s="160"/>
      <c r="Q160" s="160"/>
      <c r="R160" s="160"/>
      <c r="S160" s="160"/>
      <c r="T160" s="160"/>
      <c r="U160" s="160"/>
      <c r="V160" s="160"/>
      <c r="W160" s="160"/>
    </row>
    <row r="161" spans="1:23" ht="18" hidden="1" customHeight="1" x14ac:dyDescent="0.25">
      <c r="A161" s="219">
        <v>22</v>
      </c>
      <c r="B161" s="161" t="s">
        <v>372</v>
      </c>
      <c r="C161" s="162">
        <v>1147.5</v>
      </c>
      <c r="E161" s="92"/>
      <c r="F161" s="160"/>
      <c r="G161" s="160"/>
      <c r="H161" s="160"/>
      <c r="I161" s="160"/>
      <c r="J161" s="160"/>
      <c r="K161" s="160"/>
      <c r="L161" s="160"/>
      <c r="M161" s="160"/>
      <c r="N161" s="160"/>
      <c r="O161" s="160"/>
      <c r="P161" s="160"/>
      <c r="Q161" s="160"/>
      <c r="R161" s="160"/>
      <c r="S161" s="160"/>
      <c r="T161" s="160"/>
      <c r="U161" s="160"/>
      <c r="V161" s="160"/>
      <c r="W161" s="160"/>
    </row>
    <row r="162" spans="1:23" ht="15.75" hidden="1" x14ac:dyDescent="0.25">
      <c r="A162" s="219">
        <v>23</v>
      </c>
      <c r="B162" s="161" t="s">
        <v>275</v>
      </c>
      <c r="C162" s="162">
        <f>1642.5-270</f>
        <v>1372.5</v>
      </c>
      <c r="E162" s="92"/>
      <c r="F162" s="160"/>
      <c r="G162" s="160"/>
      <c r="H162" s="160"/>
      <c r="I162" s="160"/>
      <c r="J162" s="160"/>
      <c r="K162" s="160"/>
      <c r="L162" s="160"/>
      <c r="M162" s="160"/>
      <c r="N162" s="160"/>
      <c r="O162" s="160"/>
      <c r="P162" s="160"/>
      <c r="Q162" s="160"/>
      <c r="R162" s="160"/>
      <c r="S162" s="160"/>
      <c r="T162" s="160"/>
      <c r="U162" s="160"/>
      <c r="V162" s="160"/>
      <c r="W162" s="160"/>
    </row>
    <row r="163" spans="1:23" ht="15.75" hidden="1" customHeight="1" x14ac:dyDescent="0.25">
      <c r="A163" s="219">
        <v>24</v>
      </c>
      <c r="B163" s="161" t="s">
        <v>282</v>
      </c>
      <c r="C163" s="162">
        <v>22.5</v>
      </c>
      <c r="E163" s="92"/>
      <c r="F163" s="160"/>
      <c r="G163" s="160"/>
      <c r="H163" s="160"/>
      <c r="I163" s="160"/>
      <c r="J163" s="160"/>
      <c r="K163" s="160"/>
      <c r="L163" s="160"/>
      <c r="M163" s="160"/>
      <c r="N163" s="160"/>
      <c r="O163" s="160"/>
      <c r="P163" s="160"/>
      <c r="Q163" s="160"/>
      <c r="R163" s="160"/>
      <c r="S163" s="160"/>
      <c r="T163" s="160"/>
      <c r="U163" s="160"/>
      <c r="V163" s="160"/>
      <c r="W163" s="160"/>
    </row>
    <row r="164" spans="1:23" ht="31.5" hidden="1" x14ac:dyDescent="0.25">
      <c r="A164" s="219">
        <v>25</v>
      </c>
      <c r="B164" s="161" t="s">
        <v>373</v>
      </c>
      <c r="C164" s="162">
        <v>945</v>
      </c>
      <c r="E164" s="92"/>
      <c r="F164" s="160"/>
      <c r="G164" s="160"/>
      <c r="H164" s="160"/>
      <c r="I164" s="160"/>
      <c r="J164" s="160"/>
      <c r="K164" s="160"/>
      <c r="L164" s="160"/>
      <c r="M164" s="160"/>
      <c r="N164" s="160"/>
      <c r="O164" s="160"/>
      <c r="P164" s="160"/>
      <c r="Q164" s="160"/>
      <c r="R164" s="160"/>
      <c r="S164" s="160"/>
      <c r="T164" s="160"/>
      <c r="U164" s="160"/>
      <c r="V164" s="160"/>
      <c r="W164" s="160"/>
    </row>
    <row r="165" spans="1:23" ht="15.75" hidden="1" x14ac:dyDescent="0.25">
      <c r="A165" s="219">
        <v>26</v>
      </c>
      <c r="B165" s="161" t="s">
        <v>281</v>
      </c>
      <c r="C165" s="162">
        <f>1530-281.25</f>
        <v>1248.75</v>
      </c>
      <c r="E165" s="92"/>
      <c r="F165" s="160"/>
      <c r="G165" s="160"/>
      <c r="H165" s="160"/>
      <c r="I165" s="160"/>
      <c r="J165" s="160"/>
      <c r="K165" s="160"/>
      <c r="L165" s="160"/>
      <c r="M165" s="160"/>
      <c r="N165" s="160"/>
      <c r="O165" s="160"/>
      <c r="P165" s="160"/>
      <c r="Q165" s="160"/>
      <c r="R165" s="160"/>
      <c r="S165" s="160"/>
      <c r="T165" s="160"/>
      <c r="U165" s="160"/>
      <c r="V165" s="160"/>
      <c r="W165" s="160"/>
    </row>
    <row r="166" spans="1:23" ht="15.75" hidden="1" x14ac:dyDescent="0.25">
      <c r="A166" s="219">
        <v>27</v>
      </c>
      <c r="B166" s="161" t="s">
        <v>270</v>
      </c>
      <c r="C166" s="162">
        <v>337.5</v>
      </c>
      <c r="E166" s="92"/>
      <c r="F166" s="160"/>
      <c r="G166" s="160"/>
      <c r="H166" s="160"/>
      <c r="I166" s="160"/>
      <c r="J166" s="160"/>
      <c r="K166" s="160"/>
      <c r="L166" s="160"/>
      <c r="M166" s="160"/>
      <c r="N166" s="160"/>
      <c r="O166" s="160"/>
      <c r="P166" s="160"/>
      <c r="Q166" s="160"/>
      <c r="R166" s="160"/>
      <c r="S166" s="160"/>
      <c r="T166" s="160"/>
      <c r="U166" s="160"/>
      <c r="V166" s="160"/>
      <c r="W166" s="160"/>
    </row>
    <row r="167" spans="1:23" ht="15.75" hidden="1" x14ac:dyDescent="0.25">
      <c r="A167" s="219">
        <v>28</v>
      </c>
      <c r="B167" s="161" t="s">
        <v>267</v>
      </c>
      <c r="C167" s="162">
        <v>607.5</v>
      </c>
      <c r="F167" s="160"/>
      <c r="G167" s="160"/>
      <c r="H167" s="160"/>
      <c r="I167" s="160"/>
      <c r="J167" s="160"/>
      <c r="K167" s="160"/>
      <c r="L167" s="160"/>
      <c r="M167" s="160"/>
      <c r="N167" s="160"/>
      <c r="O167" s="160"/>
      <c r="P167" s="160"/>
      <c r="Q167" s="160"/>
      <c r="R167" s="160"/>
      <c r="S167" s="160"/>
      <c r="T167" s="160"/>
      <c r="U167" s="160"/>
      <c r="V167" s="160"/>
      <c r="W167" s="160"/>
    </row>
    <row r="168" spans="1:23" ht="15.75" hidden="1" x14ac:dyDescent="0.25">
      <c r="A168" s="219">
        <v>29</v>
      </c>
      <c r="B168" s="161" t="s">
        <v>289</v>
      </c>
      <c r="C168" s="162">
        <v>135</v>
      </c>
      <c r="F168" s="160"/>
      <c r="G168" s="160"/>
      <c r="H168" s="160"/>
      <c r="I168" s="160"/>
      <c r="J168" s="160"/>
      <c r="K168" s="160"/>
      <c r="L168" s="160"/>
      <c r="M168" s="160"/>
      <c r="N168" s="160"/>
      <c r="O168" s="160"/>
      <c r="P168" s="160"/>
      <c r="Q168" s="160"/>
      <c r="R168" s="160"/>
      <c r="S168" s="160"/>
      <c r="T168" s="160"/>
      <c r="U168" s="160"/>
      <c r="V168" s="160"/>
      <c r="W168" s="160"/>
    </row>
    <row r="169" spans="1:23" ht="15.75" hidden="1" x14ac:dyDescent="0.25">
      <c r="A169" s="219">
        <v>30</v>
      </c>
      <c r="B169" s="161" t="s">
        <v>285</v>
      </c>
      <c r="C169" s="162">
        <v>45</v>
      </c>
      <c r="F169" s="160"/>
      <c r="G169" s="160"/>
      <c r="H169" s="160"/>
      <c r="I169" s="160"/>
      <c r="J169" s="160"/>
      <c r="K169" s="160"/>
      <c r="L169" s="160"/>
      <c r="M169" s="160"/>
      <c r="N169" s="160"/>
      <c r="O169" s="160"/>
      <c r="P169" s="160"/>
      <c r="Q169" s="160"/>
      <c r="R169" s="160"/>
      <c r="S169" s="160"/>
      <c r="T169" s="160"/>
      <c r="U169" s="160"/>
      <c r="V169" s="160"/>
      <c r="W169" s="160"/>
    </row>
    <row r="170" spans="1:23" ht="15.75" hidden="1" x14ac:dyDescent="0.25">
      <c r="A170" s="219">
        <v>31</v>
      </c>
      <c r="B170" s="161" t="s">
        <v>295</v>
      </c>
      <c r="C170" s="162">
        <v>22.5</v>
      </c>
      <c r="F170" s="160"/>
      <c r="G170" s="160"/>
      <c r="H170" s="160"/>
      <c r="I170" s="160"/>
      <c r="J170" s="160"/>
      <c r="K170" s="160"/>
      <c r="L170" s="160"/>
      <c r="M170" s="160"/>
      <c r="N170" s="160"/>
      <c r="O170" s="160"/>
      <c r="P170" s="160"/>
      <c r="Q170" s="160"/>
      <c r="R170" s="160"/>
      <c r="S170" s="160"/>
      <c r="T170" s="160"/>
      <c r="U170" s="160"/>
      <c r="V170" s="160"/>
      <c r="W170" s="160"/>
    </row>
    <row r="171" spans="1:23" ht="15.75" hidden="1" x14ac:dyDescent="0.25">
      <c r="A171" s="219">
        <v>32</v>
      </c>
      <c r="B171" s="161" t="s">
        <v>259</v>
      </c>
      <c r="C171" s="162">
        <v>135</v>
      </c>
      <c r="F171" s="160"/>
      <c r="G171" s="160"/>
      <c r="H171" s="160"/>
      <c r="I171" s="160"/>
      <c r="J171" s="160"/>
      <c r="K171" s="160"/>
      <c r="L171" s="160"/>
      <c r="M171" s="160"/>
      <c r="N171" s="160"/>
      <c r="O171" s="160"/>
      <c r="P171" s="160"/>
      <c r="Q171" s="160"/>
      <c r="R171" s="160"/>
      <c r="S171" s="160"/>
      <c r="T171" s="160"/>
      <c r="U171" s="160"/>
      <c r="V171" s="160"/>
      <c r="W171" s="160"/>
    </row>
    <row r="172" spans="1:23" ht="15.75" hidden="1" x14ac:dyDescent="0.25">
      <c r="A172" s="219"/>
      <c r="B172" s="161" t="s">
        <v>374</v>
      </c>
      <c r="C172" s="162">
        <v>1350</v>
      </c>
      <c r="F172" s="160"/>
      <c r="G172" s="160"/>
      <c r="H172" s="160"/>
      <c r="I172" s="160"/>
      <c r="J172" s="160"/>
      <c r="K172" s="160"/>
      <c r="L172" s="160"/>
      <c r="M172" s="160"/>
      <c r="N172" s="160"/>
      <c r="O172" s="160"/>
      <c r="P172" s="160"/>
      <c r="Q172" s="160"/>
      <c r="R172" s="160"/>
      <c r="S172" s="160"/>
      <c r="T172" s="160"/>
      <c r="U172" s="160"/>
      <c r="V172" s="160"/>
      <c r="W172" s="160"/>
    </row>
    <row r="173" spans="1:23" ht="15.75" hidden="1" x14ac:dyDescent="0.25">
      <c r="A173" s="219"/>
      <c r="B173" s="164" t="s">
        <v>315</v>
      </c>
      <c r="C173" s="176">
        <f>SUM(C140:C172)</f>
        <v>15513.75</v>
      </c>
      <c r="D173" s="166" t="e">
        <f>#REF!</f>
        <v>#REF!</v>
      </c>
      <c r="E173" s="93" t="e">
        <f>D173-C173</f>
        <v>#REF!</v>
      </c>
      <c r="F173" s="160"/>
      <c r="G173" s="160"/>
      <c r="H173" s="160"/>
      <c r="I173" s="160"/>
      <c r="J173" s="160"/>
      <c r="K173" s="160"/>
      <c r="L173" s="160"/>
      <c r="M173" s="160"/>
      <c r="N173" s="160"/>
      <c r="O173" s="160"/>
      <c r="P173" s="160"/>
      <c r="Q173" s="160"/>
      <c r="R173" s="160"/>
      <c r="S173" s="160"/>
      <c r="T173" s="160"/>
      <c r="U173" s="160"/>
      <c r="V173" s="160"/>
      <c r="W173" s="160"/>
    </row>
    <row r="174" spans="1:23" ht="31.5" customHeight="1" x14ac:dyDescent="0.25">
      <c r="A174" s="345" t="s">
        <v>63</v>
      </c>
      <c r="B174" s="345"/>
      <c r="C174" s="345"/>
      <c r="D174" s="166"/>
      <c r="F174" s="160"/>
      <c r="G174" s="160"/>
      <c r="H174" s="160"/>
      <c r="I174" s="160"/>
      <c r="J174" s="160"/>
      <c r="K174" s="160"/>
      <c r="L174" s="160"/>
      <c r="M174" s="160"/>
      <c r="N174" s="160"/>
      <c r="O174" s="160"/>
      <c r="P174" s="160"/>
      <c r="Q174" s="160"/>
      <c r="R174" s="160"/>
      <c r="S174" s="160"/>
      <c r="T174" s="160"/>
      <c r="U174" s="160"/>
      <c r="V174" s="160"/>
      <c r="W174" s="160"/>
    </row>
    <row r="175" spans="1:23" ht="15.75" x14ac:dyDescent="0.25">
      <c r="A175" s="219">
        <v>1</v>
      </c>
      <c r="B175" s="161" t="s">
        <v>261</v>
      </c>
      <c r="C175" s="169">
        <f>4805.03319</f>
        <v>4805.0331900000001</v>
      </c>
      <c r="F175" s="160"/>
      <c r="G175" s="160"/>
      <c r="H175" s="160"/>
      <c r="I175" s="160"/>
      <c r="J175" s="160"/>
      <c r="K175" s="160"/>
      <c r="L175" s="160"/>
      <c r="M175" s="160"/>
      <c r="N175" s="160"/>
      <c r="O175" s="160"/>
      <c r="P175" s="160"/>
      <c r="Q175" s="160"/>
      <c r="R175" s="160"/>
      <c r="S175" s="160"/>
      <c r="T175" s="160"/>
      <c r="U175" s="160"/>
      <c r="V175" s="160"/>
      <c r="W175" s="160"/>
    </row>
    <row r="176" spans="1:23" ht="15.75" x14ac:dyDescent="0.25">
      <c r="A176" s="219">
        <v>2</v>
      </c>
      <c r="B176" s="161" t="s">
        <v>374</v>
      </c>
      <c r="C176" s="169">
        <f>10866.8-C175</f>
        <v>6061.7668099999992</v>
      </c>
      <c r="F176" s="160"/>
      <c r="G176" s="160"/>
      <c r="H176" s="172"/>
      <c r="I176" s="160"/>
      <c r="J176" s="160"/>
      <c r="K176" s="160"/>
      <c r="L176" s="160"/>
      <c r="M176" s="160"/>
      <c r="N176" s="160"/>
      <c r="O176" s="160"/>
      <c r="P176" s="160"/>
      <c r="Q176" s="160"/>
      <c r="R176" s="160"/>
      <c r="S176" s="160"/>
      <c r="T176" s="160"/>
      <c r="U176" s="160"/>
      <c r="V176" s="160"/>
      <c r="W176" s="160"/>
    </row>
    <row r="177" spans="1:10" ht="15.75" x14ac:dyDescent="0.25">
      <c r="A177" s="219"/>
      <c r="B177" s="164" t="s">
        <v>315</v>
      </c>
      <c r="C177" s="171">
        <f>SUM(C175:C176)</f>
        <v>10866.8</v>
      </c>
      <c r="D177" s="166">
        <v>44606.74</v>
      </c>
      <c r="E177" s="177">
        <f>D177-C177</f>
        <v>33739.94</v>
      </c>
      <c r="F177" s="178">
        <v>36388.639999999999</v>
      </c>
      <c r="G177" s="178"/>
      <c r="H177" s="178"/>
      <c r="I177" s="179"/>
      <c r="J177" s="22"/>
    </row>
    <row r="178" spans="1:10" ht="15.75" hidden="1" x14ac:dyDescent="0.25">
      <c r="A178" s="345" t="s">
        <v>72</v>
      </c>
      <c r="B178" s="345"/>
      <c r="C178" s="345"/>
      <c r="D178" s="166"/>
      <c r="E178" s="180"/>
      <c r="F178" s="181"/>
      <c r="G178" s="181"/>
      <c r="H178" s="181"/>
      <c r="I178" s="181"/>
    </row>
    <row r="179" spans="1:10" ht="21" hidden="1" customHeight="1" x14ac:dyDescent="0.25">
      <c r="A179" s="219">
        <v>1</v>
      </c>
      <c r="B179" s="161" t="s">
        <v>196</v>
      </c>
      <c r="C179" s="162">
        <v>0</v>
      </c>
      <c r="D179" s="166"/>
      <c r="E179" s="180"/>
      <c r="F179" s="181"/>
      <c r="G179" s="181"/>
      <c r="H179" s="181"/>
      <c r="I179" s="181"/>
    </row>
    <row r="180" spans="1:10" ht="15" hidden="1" customHeight="1" x14ac:dyDescent="0.25">
      <c r="A180" s="219"/>
      <c r="B180" s="164" t="s">
        <v>315</v>
      </c>
      <c r="C180" s="176">
        <f>SUM(C179:C179)</f>
        <v>0</v>
      </c>
      <c r="D180" s="166">
        <v>400</v>
      </c>
      <c r="E180" s="180"/>
      <c r="F180" s="181"/>
      <c r="G180" s="181"/>
      <c r="H180" s="181"/>
      <c r="I180" s="181"/>
    </row>
    <row r="181" spans="1:10" ht="50.25" customHeight="1" x14ac:dyDescent="0.25">
      <c r="A181" s="345" t="s">
        <v>96</v>
      </c>
      <c r="B181" s="345"/>
      <c r="C181" s="345"/>
      <c r="D181" s="166"/>
      <c r="E181" s="180"/>
      <c r="F181" s="181"/>
      <c r="G181" s="181"/>
      <c r="H181" s="181"/>
      <c r="I181" s="181"/>
    </row>
    <row r="182" spans="1:10" ht="15.75" x14ac:dyDescent="0.25">
      <c r="A182" s="219">
        <v>1</v>
      </c>
      <c r="B182" s="161" t="s">
        <v>374</v>
      </c>
      <c r="C182" s="182">
        <v>550</v>
      </c>
      <c r="D182" s="166"/>
      <c r="E182" s="180"/>
      <c r="F182" s="181"/>
      <c r="G182" s="181"/>
      <c r="H182" s="181"/>
      <c r="I182" s="181"/>
    </row>
    <row r="183" spans="1:10" ht="15.75" x14ac:dyDescent="0.25">
      <c r="A183" s="219"/>
      <c r="B183" s="164" t="s">
        <v>315</v>
      </c>
      <c r="C183" s="183">
        <f>C182</f>
        <v>550</v>
      </c>
      <c r="D183" s="166">
        <v>550</v>
      </c>
      <c r="E183" s="180"/>
      <c r="F183" s="181"/>
      <c r="G183" s="181"/>
      <c r="H183" s="181"/>
      <c r="I183" s="181"/>
    </row>
    <row r="184" spans="1:10" ht="36" customHeight="1" x14ac:dyDescent="0.25">
      <c r="A184" s="345" t="s">
        <v>102</v>
      </c>
      <c r="B184" s="345"/>
      <c r="C184" s="345"/>
      <c r="D184" s="166"/>
      <c r="E184" s="180"/>
      <c r="F184" s="184"/>
      <c r="G184" s="185"/>
      <c r="H184" s="186"/>
      <c r="I184" s="187"/>
    </row>
    <row r="185" spans="1:10" ht="15.75" x14ac:dyDescent="0.25">
      <c r="A185" s="219">
        <v>1</v>
      </c>
      <c r="B185" s="161" t="s">
        <v>261</v>
      </c>
      <c r="C185" s="162">
        <v>605.39463999999998</v>
      </c>
      <c r="D185" s="166"/>
      <c r="E185" s="180"/>
      <c r="F185" s="184"/>
      <c r="G185" s="185"/>
      <c r="H185" s="186"/>
      <c r="I185" s="187"/>
    </row>
    <row r="186" spans="1:10" ht="15.75" x14ac:dyDescent="0.25">
      <c r="A186" s="219">
        <v>2</v>
      </c>
      <c r="B186" s="161" t="s">
        <v>287</v>
      </c>
      <c r="C186" s="162">
        <v>500</v>
      </c>
      <c r="D186" s="166"/>
      <c r="E186" s="180"/>
      <c r="F186" s="184"/>
      <c r="G186" s="185"/>
      <c r="H186" s="186"/>
      <c r="I186" s="187"/>
    </row>
    <row r="187" spans="1:10" ht="15.75" x14ac:dyDescent="0.25">
      <c r="A187" s="219">
        <v>3</v>
      </c>
      <c r="B187" s="161" t="s">
        <v>374</v>
      </c>
      <c r="C187" s="162">
        <f>2499.9-C185-C186</f>
        <v>1394.5053600000001</v>
      </c>
      <c r="D187" s="166"/>
      <c r="F187" s="181"/>
      <c r="G187" s="181"/>
      <c r="H187" s="172"/>
      <c r="I187" s="181"/>
    </row>
    <row r="188" spans="1:10" ht="15.75" x14ac:dyDescent="0.25">
      <c r="A188" s="220"/>
      <c r="B188" s="164" t="s">
        <v>315</v>
      </c>
      <c r="C188" s="176">
        <f>SUM(C185:C187)</f>
        <v>2499.9</v>
      </c>
      <c r="D188" s="166" t="e">
        <f>#REF!</f>
        <v>#REF!</v>
      </c>
      <c r="E188" s="189" t="e">
        <f>D188-C188</f>
        <v>#REF!</v>
      </c>
      <c r="J188" s="22"/>
    </row>
    <row r="189" spans="1:10" ht="50.45" hidden="1" customHeight="1" x14ac:dyDescent="0.25">
      <c r="A189" s="345" t="s">
        <v>105</v>
      </c>
      <c r="B189" s="345"/>
      <c r="C189" s="345"/>
      <c r="D189" s="166"/>
    </row>
    <row r="190" spans="1:10" ht="15.75" hidden="1" x14ac:dyDescent="0.25">
      <c r="A190" s="221">
        <v>1</v>
      </c>
      <c r="B190" s="161" t="s">
        <v>196</v>
      </c>
      <c r="C190" s="162">
        <v>0</v>
      </c>
      <c r="D190" s="166"/>
      <c r="E190" s="180"/>
    </row>
    <row r="191" spans="1:10" ht="15.75" hidden="1" x14ac:dyDescent="0.25">
      <c r="A191" s="219"/>
      <c r="B191" s="164" t="s">
        <v>315</v>
      </c>
      <c r="C191" s="176">
        <f>SUM(C190:C190)</f>
        <v>0</v>
      </c>
      <c r="D191" s="166">
        <v>1000</v>
      </c>
      <c r="E191" s="180"/>
    </row>
    <row r="192" spans="1:10" ht="51.75" customHeight="1" x14ac:dyDescent="0.25">
      <c r="A192" s="345" t="s">
        <v>108</v>
      </c>
      <c r="B192" s="345"/>
      <c r="C192" s="345"/>
      <c r="D192" s="166"/>
      <c r="E192" s="180"/>
    </row>
    <row r="193" spans="1:8" ht="21.75" customHeight="1" x14ac:dyDescent="0.25">
      <c r="A193" s="221">
        <v>1</v>
      </c>
      <c r="B193" s="161" t="s">
        <v>263</v>
      </c>
      <c r="C193" s="190">
        <f>2902.5-1619.08549</f>
        <v>1283.4145100000001</v>
      </c>
      <c r="D193" s="166"/>
      <c r="E193" s="180"/>
      <c r="H193" s="271"/>
    </row>
    <row r="194" spans="1:8" ht="21.75" customHeight="1" x14ac:dyDescent="0.25">
      <c r="A194" s="221">
        <v>2</v>
      </c>
      <c r="B194" s="161" t="s">
        <v>196</v>
      </c>
      <c r="C194" s="190">
        <v>1619.0854899999999</v>
      </c>
      <c r="D194" s="166"/>
      <c r="E194" s="180"/>
      <c r="H194" s="271"/>
    </row>
    <row r="195" spans="1:8" ht="15.75" x14ac:dyDescent="0.25">
      <c r="A195" s="220"/>
      <c r="B195" s="164" t="s">
        <v>315</v>
      </c>
      <c r="C195" s="176">
        <f>C193+C194</f>
        <v>2902.5</v>
      </c>
      <c r="D195" s="166">
        <v>5220.6000000000004</v>
      </c>
      <c r="E195" s="93">
        <f>D195-C195</f>
        <v>2318.1000000000004</v>
      </c>
      <c r="H195" s="271"/>
    </row>
    <row r="196" spans="1:8" ht="30.75" customHeight="1" x14ac:dyDescent="0.25">
      <c r="A196" s="345" t="s">
        <v>116</v>
      </c>
      <c r="B196" s="345"/>
      <c r="C196" s="345"/>
      <c r="D196" s="166"/>
    </row>
    <row r="197" spans="1:8" ht="23.25" customHeight="1" x14ac:dyDescent="0.25">
      <c r="A197" s="221">
        <v>1</v>
      </c>
      <c r="B197" s="191" t="s">
        <v>307</v>
      </c>
      <c r="C197" s="169">
        <v>2747.41</v>
      </c>
      <c r="D197" s="166"/>
    </row>
    <row r="198" spans="1:8" ht="20.25" customHeight="1" x14ac:dyDescent="0.25">
      <c r="A198" s="221">
        <v>2</v>
      </c>
      <c r="B198" s="191" t="s">
        <v>296</v>
      </c>
      <c r="C198" s="169">
        <v>3783.1</v>
      </c>
      <c r="D198" s="166"/>
    </row>
    <row r="199" spans="1:8" ht="20.25" customHeight="1" x14ac:dyDescent="0.25">
      <c r="A199" s="221">
        <v>3</v>
      </c>
      <c r="B199" s="191" t="s">
        <v>298</v>
      </c>
      <c r="C199" s="169">
        <v>35.58</v>
      </c>
      <c r="D199" s="166"/>
    </row>
    <row r="200" spans="1:8" ht="15.75" x14ac:dyDescent="0.25">
      <c r="A200" s="221">
        <v>4</v>
      </c>
      <c r="B200" s="191" t="s">
        <v>302</v>
      </c>
      <c r="C200" s="169">
        <v>1406.547</v>
      </c>
      <c r="D200" s="166"/>
    </row>
    <row r="201" spans="1:8" ht="31.5" x14ac:dyDescent="0.25">
      <c r="A201" s="221">
        <v>5</v>
      </c>
      <c r="B201" s="191" t="s">
        <v>304</v>
      </c>
      <c r="C201" s="169">
        <v>360.24</v>
      </c>
      <c r="D201" s="166"/>
    </row>
    <row r="202" spans="1:8" ht="15.75" x14ac:dyDescent="0.25">
      <c r="A202" s="221">
        <v>6</v>
      </c>
      <c r="B202" s="191" t="s">
        <v>305</v>
      </c>
      <c r="C202" s="169">
        <v>568.44000000000005</v>
      </c>
      <c r="D202" s="166"/>
    </row>
    <row r="203" spans="1:8" ht="31.5" x14ac:dyDescent="0.25">
      <c r="A203" s="221">
        <v>7</v>
      </c>
      <c r="B203" s="191" t="s">
        <v>297</v>
      </c>
      <c r="C203" s="169">
        <v>165.11</v>
      </c>
      <c r="D203" s="166"/>
    </row>
    <row r="204" spans="1:8" ht="15.75" x14ac:dyDescent="0.25">
      <c r="A204" s="221">
        <v>8</v>
      </c>
      <c r="B204" s="191" t="s">
        <v>301</v>
      </c>
      <c r="C204" s="169">
        <v>666.86</v>
      </c>
      <c r="D204" s="166"/>
    </row>
    <row r="205" spans="1:8" ht="15.75" x14ac:dyDescent="0.25">
      <c r="A205" s="221">
        <v>9</v>
      </c>
      <c r="B205" s="191" t="s">
        <v>300</v>
      </c>
      <c r="C205" s="169">
        <v>25063.53</v>
      </c>
      <c r="D205" s="166"/>
    </row>
    <row r="206" spans="1:8" ht="15.75" x14ac:dyDescent="0.25">
      <c r="A206" s="221">
        <v>10</v>
      </c>
      <c r="B206" s="191" t="s">
        <v>299</v>
      </c>
      <c r="C206" s="169">
        <v>15471.28</v>
      </c>
      <c r="D206" s="166"/>
    </row>
    <row r="207" spans="1:8" ht="15.75" x14ac:dyDescent="0.25">
      <c r="A207" s="221">
        <v>11</v>
      </c>
      <c r="B207" s="191" t="s">
        <v>308</v>
      </c>
      <c r="C207" s="169">
        <v>127.99</v>
      </c>
      <c r="D207" s="166"/>
    </row>
    <row r="208" spans="1:8" ht="15.75" x14ac:dyDescent="0.25">
      <c r="A208" s="221">
        <v>12</v>
      </c>
      <c r="B208" s="191" t="s">
        <v>309</v>
      </c>
      <c r="C208" s="169">
        <v>219.14400000000001</v>
      </c>
      <c r="D208" s="166"/>
    </row>
    <row r="209" spans="1:23" ht="15.75" x14ac:dyDescent="0.25">
      <c r="A209" s="221">
        <v>13</v>
      </c>
      <c r="B209" s="191" t="s">
        <v>310</v>
      </c>
      <c r="C209" s="169">
        <v>255.48</v>
      </c>
      <c r="D209" s="166"/>
    </row>
    <row r="210" spans="1:23" s="93" customFormat="1" ht="15.75" x14ac:dyDescent="0.25">
      <c r="A210" s="221">
        <v>14</v>
      </c>
      <c r="B210" s="191" t="s">
        <v>311</v>
      </c>
      <c r="C210" s="169">
        <v>164.93</v>
      </c>
      <c r="D210" s="166"/>
      <c r="F210"/>
      <c r="G210"/>
      <c r="H210"/>
      <c r="I210"/>
      <c r="J210"/>
      <c r="K210"/>
      <c r="L210"/>
      <c r="M210"/>
      <c r="N210"/>
      <c r="O210"/>
      <c r="P210"/>
      <c r="Q210"/>
      <c r="R210"/>
      <c r="S210"/>
      <c r="T210"/>
      <c r="U210"/>
      <c r="V210"/>
      <c r="W210"/>
    </row>
    <row r="211" spans="1:23" s="93" customFormat="1" ht="31.5" x14ac:dyDescent="0.25">
      <c r="A211" s="221">
        <v>15</v>
      </c>
      <c r="B211" s="191" t="s">
        <v>375</v>
      </c>
      <c r="C211" s="169">
        <v>971.28</v>
      </c>
      <c r="D211" s="166"/>
      <c r="F211"/>
      <c r="G211"/>
      <c r="H211"/>
      <c r="I211"/>
      <c r="J211"/>
      <c r="K211"/>
      <c r="L211"/>
      <c r="M211"/>
      <c r="N211"/>
      <c r="O211"/>
      <c r="P211"/>
      <c r="Q211"/>
      <c r="R211"/>
      <c r="S211"/>
      <c r="T211"/>
      <c r="U211"/>
      <c r="V211"/>
      <c r="W211"/>
    </row>
    <row r="212" spans="1:23" s="93" customFormat="1" ht="15.75" x14ac:dyDescent="0.25">
      <c r="A212" s="221">
        <v>16</v>
      </c>
      <c r="B212" s="191" t="s">
        <v>265</v>
      </c>
      <c r="C212" s="169">
        <v>1048.3800000000001</v>
      </c>
      <c r="D212" s="166"/>
      <c r="F212"/>
      <c r="G212"/>
      <c r="H212"/>
      <c r="I212"/>
      <c r="J212"/>
      <c r="K212"/>
      <c r="L212"/>
      <c r="M212"/>
      <c r="N212"/>
      <c r="O212"/>
      <c r="P212"/>
      <c r="Q212"/>
      <c r="R212"/>
      <c r="S212"/>
      <c r="T212"/>
      <c r="U212"/>
      <c r="V212"/>
      <c r="W212"/>
    </row>
    <row r="213" spans="1:23" s="93" customFormat="1" ht="15.75" x14ac:dyDescent="0.25">
      <c r="A213" s="221">
        <v>17</v>
      </c>
      <c r="B213" s="191" t="s">
        <v>291</v>
      </c>
      <c r="C213" s="169">
        <v>17.72</v>
      </c>
      <c r="D213" s="166"/>
      <c r="F213"/>
      <c r="G213"/>
      <c r="H213"/>
      <c r="I213"/>
      <c r="J213"/>
      <c r="K213"/>
      <c r="L213"/>
      <c r="M213"/>
      <c r="N213"/>
      <c r="O213"/>
      <c r="P213"/>
      <c r="Q213"/>
      <c r="R213"/>
      <c r="S213"/>
      <c r="T213"/>
      <c r="U213"/>
      <c r="V213"/>
      <c r="W213"/>
    </row>
    <row r="214" spans="1:23" s="93" customFormat="1" ht="15.75" x14ac:dyDescent="0.25">
      <c r="A214" s="221">
        <v>18</v>
      </c>
      <c r="B214" s="191" t="s">
        <v>269</v>
      </c>
      <c r="C214" s="169">
        <v>832.46</v>
      </c>
      <c r="D214" s="166"/>
      <c r="F214"/>
      <c r="G214"/>
      <c r="H214"/>
      <c r="I214"/>
      <c r="J214"/>
      <c r="K214"/>
      <c r="L214"/>
      <c r="M214"/>
      <c r="N214"/>
      <c r="O214"/>
      <c r="P214"/>
      <c r="Q214"/>
      <c r="R214"/>
      <c r="S214"/>
      <c r="T214"/>
      <c r="U214"/>
      <c r="V214"/>
      <c r="W214"/>
    </row>
    <row r="215" spans="1:23" s="93" customFormat="1" ht="15.75" x14ac:dyDescent="0.25">
      <c r="A215" s="221">
        <v>19</v>
      </c>
      <c r="B215" s="191" t="s">
        <v>292</v>
      </c>
      <c r="C215" s="169">
        <v>1032.67</v>
      </c>
      <c r="D215" s="166"/>
      <c r="F215"/>
      <c r="G215"/>
      <c r="H215"/>
      <c r="I215"/>
      <c r="J215"/>
      <c r="K215"/>
      <c r="L215"/>
      <c r="M215"/>
      <c r="N215"/>
      <c r="O215"/>
      <c r="P215"/>
      <c r="Q215"/>
      <c r="R215"/>
      <c r="S215"/>
      <c r="T215"/>
      <c r="U215"/>
      <c r="V215"/>
      <c r="W215"/>
    </row>
    <row r="216" spans="1:23" s="93" customFormat="1" ht="15.75" x14ac:dyDescent="0.25">
      <c r="A216" s="221">
        <v>20</v>
      </c>
      <c r="B216" s="191" t="s">
        <v>273</v>
      </c>
      <c r="C216" s="169">
        <v>356.15</v>
      </c>
      <c r="D216" s="166"/>
      <c r="F216"/>
      <c r="G216"/>
      <c r="H216"/>
      <c r="I216"/>
      <c r="J216"/>
      <c r="K216"/>
      <c r="L216"/>
      <c r="M216"/>
      <c r="N216"/>
      <c r="O216"/>
      <c r="P216"/>
      <c r="Q216"/>
      <c r="R216"/>
      <c r="S216"/>
      <c r="T216"/>
      <c r="U216"/>
      <c r="V216"/>
      <c r="W216"/>
    </row>
    <row r="217" spans="1:23" s="93" customFormat="1" ht="31.5" x14ac:dyDescent="0.25">
      <c r="A217" s="221">
        <v>21</v>
      </c>
      <c r="B217" s="191" t="s">
        <v>317</v>
      </c>
      <c r="C217" s="169">
        <v>22080.309999999998</v>
      </c>
      <c r="D217" s="166"/>
      <c r="F217"/>
      <c r="G217"/>
      <c r="H217"/>
      <c r="I217"/>
      <c r="J217"/>
      <c r="K217"/>
      <c r="L217"/>
      <c r="M217"/>
      <c r="N217"/>
      <c r="O217"/>
      <c r="P217"/>
      <c r="Q217"/>
      <c r="R217"/>
      <c r="S217"/>
      <c r="T217"/>
      <c r="U217"/>
      <c r="V217"/>
      <c r="W217"/>
    </row>
    <row r="218" spans="1:23" s="93" customFormat="1" ht="15.75" x14ac:dyDescent="0.25">
      <c r="A218" s="221">
        <v>22</v>
      </c>
      <c r="B218" s="191" t="s">
        <v>272</v>
      </c>
      <c r="C218" s="169">
        <v>3784.6</v>
      </c>
      <c r="D218" s="166"/>
      <c r="F218"/>
      <c r="G218"/>
      <c r="H218"/>
      <c r="I218"/>
      <c r="J218"/>
      <c r="K218"/>
      <c r="L218"/>
      <c r="M218"/>
      <c r="N218"/>
      <c r="O218"/>
      <c r="P218"/>
      <c r="Q218"/>
      <c r="R218"/>
      <c r="S218"/>
      <c r="T218"/>
      <c r="U218"/>
      <c r="V218"/>
      <c r="W218"/>
    </row>
    <row r="219" spans="1:23" s="93" customFormat="1" ht="15.75" x14ac:dyDescent="0.25">
      <c r="A219" s="221">
        <v>23</v>
      </c>
      <c r="B219" s="191" t="s">
        <v>262</v>
      </c>
      <c r="C219" s="169">
        <v>491.1</v>
      </c>
      <c r="D219" s="166"/>
      <c r="F219"/>
      <c r="G219"/>
      <c r="H219"/>
      <c r="I219"/>
      <c r="J219"/>
      <c r="K219"/>
      <c r="L219"/>
      <c r="M219"/>
      <c r="N219"/>
      <c r="O219"/>
      <c r="P219"/>
      <c r="Q219"/>
      <c r="R219"/>
      <c r="S219"/>
      <c r="T219"/>
      <c r="U219"/>
      <c r="V219"/>
      <c r="W219"/>
    </row>
    <row r="220" spans="1:23" s="93" customFormat="1" ht="31.5" x14ac:dyDescent="0.25">
      <c r="A220" s="221">
        <v>24</v>
      </c>
      <c r="B220" s="191" t="s">
        <v>264</v>
      </c>
      <c r="C220" s="169">
        <v>5203.5</v>
      </c>
      <c r="D220" s="166"/>
      <c r="F220"/>
      <c r="G220"/>
      <c r="H220"/>
      <c r="I220"/>
      <c r="J220"/>
      <c r="K220"/>
      <c r="L220"/>
      <c r="M220"/>
      <c r="N220"/>
      <c r="O220"/>
      <c r="P220"/>
      <c r="Q220"/>
      <c r="R220"/>
      <c r="S220"/>
      <c r="T220"/>
      <c r="U220"/>
      <c r="V220"/>
      <c r="W220"/>
    </row>
    <row r="221" spans="1:23" s="93" customFormat="1" ht="31.5" x14ac:dyDescent="0.25">
      <c r="A221" s="221">
        <v>25</v>
      </c>
      <c r="B221" s="191" t="s">
        <v>278</v>
      </c>
      <c r="C221" s="169">
        <v>13291.8</v>
      </c>
      <c r="D221" s="166"/>
      <c r="F221"/>
      <c r="G221"/>
      <c r="H221"/>
      <c r="I221"/>
      <c r="J221"/>
      <c r="K221"/>
      <c r="L221"/>
      <c r="M221"/>
      <c r="N221"/>
      <c r="O221"/>
      <c r="P221"/>
      <c r="Q221"/>
      <c r="R221"/>
      <c r="S221"/>
      <c r="T221"/>
      <c r="U221"/>
      <c r="V221"/>
      <c r="W221"/>
    </row>
    <row r="222" spans="1:23" s="93" customFormat="1" ht="15.75" x14ac:dyDescent="0.25">
      <c r="A222" s="221">
        <v>26</v>
      </c>
      <c r="B222" s="191" t="s">
        <v>288</v>
      </c>
      <c r="C222" s="169">
        <v>5000</v>
      </c>
      <c r="D222" s="166"/>
      <c r="F222"/>
      <c r="G222"/>
      <c r="H222"/>
      <c r="I222"/>
      <c r="J222"/>
      <c r="K222"/>
      <c r="L222"/>
      <c r="M222"/>
      <c r="N222"/>
      <c r="O222"/>
      <c r="P222"/>
      <c r="Q222"/>
      <c r="R222"/>
      <c r="S222"/>
      <c r="T222"/>
      <c r="U222"/>
      <c r="V222"/>
      <c r="W222"/>
    </row>
    <row r="223" spans="1:23" s="93" customFormat="1" ht="15.75" x14ac:dyDescent="0.25">
      <c r="A223" s="221">
        <v>27</v>
      </c>
      <c r="B223" s="191" t="s">
        <v>277</v>
      </c>
      <c r="C223" s="169">
        <v>1815.8890000000001</v>
      </c>
      <c r="D223" s="166"/>
      <c r="F223"/>
      <c r="G223"/>
      <c r="H223"/>
      <c r="I223"/>
      <c r="J223"/>
      <c r="K223"/>
      <c r="L223"/>
      <c r="M223"/>
      <c r="N223"/>
      <c r="O223"/>
      <c r="P223"/>
      <c r="Q223"/>
      <c r="R223"/>
      <c r="S223"/>
      <c r="T223"/>
      <c r="U223"/>
      <c r="V223"/>
      <c r="W223"/>
    </row>
    <row r="224" spans="1:23" s="93" customFormat="1" ht="15.75" x14ac:dyDescent="0.25">
      <c r="A224" s="221">
        <v>28</v>
      </c>
      <c r="B224" s="191" t="s">
        <v>286</v>
      </c>
      <c r="C224" s="169">
        <v>133.68</v>
      </c>
      <c r="D224" s="166"/>
      <c r="F224"/>
      <c r="G224"/>
      <c r="H224"/>
      <c r="I224"/>
      <c r="J224"/>
      <c r="K224"/>
      <c r="L224"/>
      <c r="M224"/>
      <c r="N224"/>
      <c r="O224"/>
      <c r="P224"/>
      <c r="Q224"/>
      <c r="R224"/>
      <c r="S224"/>
      <c r="T224"/>
      <c r="U224"/>
      <c r="V224"/>
      <c r="W224"/>
    </row>
    <row r="225" spans="1:23" s="93" customFormat="1" ht="15.75" x14ac:dyDescent="0.25">
      <c r="A225" s="221">
        <v>29</v>
      </c>
      <c r="B225" s="191" t="s">
        <v>263</v>
      </c>
      <c r="C225" s="169">
        <v>24.6</v>
      </c>
      <c r="D225" s="166"/>
      <c r="F225"/>
      <c r="G225"/>
      <c r="H225"/>
      <c r="I225"/>
      <c r="J225"/>
      <c r="K225"/>
      <c r="L225"/>
      <c r="M225"/>
      <c r="N225"/>
      <c r="O225"/>
      <c r="P225"/>
      <c r="Q225"/>
      <c r="R225"/>
      <c r="S225"/>
      <c r="T225"/>
      <c r="U225"/>
      <c r="V225"/>
      <c r="W225"/>
    </row>
    <row r="226" spans="1:23" s="93" customFormat="1" ht="15.75" x14ac:dyDescent="0.25">
      <c r="A226" s="221">
        <v>30</v>
      </c>
      <c r="B226" s="191" t="s">
        <v>274</v>
      </c>
      <c r="C226" s="169">
        <v>4336.22</v>
      </c>
      <c r="D226" s="166"/>
      <c r="F226"/>
      <c r="G226"/>
      <c r="H226"/>
      <c r="I226"/>
      <c r="J226"/>
      <c r="K226"/>
      <c r="L226"/>
      <c r="M226"/>
      <c r="N226"/>
      <c r="O226"/>
      <c r="P226"/>
      <c r="Q226"/>
      <c r="R226"/>
      <c r="S226"/>
      <c r="T226"/>
      <c r="U226"/>
      <c r="V226"/>
      <c r="W226"/>
    </row>
    <row r="227" spans="1:23" ht="17.25" customHeight="1" x14ac:dyDescent="0.25">
      <c r="A227" s="221">
        <v>31</v>
      </c>
      <c r="B227" s="191" t="s">
        <v>372</v>
      </c>
      <c r="C227" s="169">
        <v>7500.4</v>
      </c>
      <c r="D227" s="166"/>
    </row>
    <row r="228" spans="1:23" ht="15.75" x14ac:dyDescent="0.25">
      <c r="A228" s="221">
        <v>32</v>
      </c>
      <c r="B228" s="191" t="s">
        <v>282</v>
      </c>
      <c r="C228" s="169">
        <v>1719.39</v>
      </c>
      <c r="D228" s="166"/>
    </row>
    <row r="229" spans="1:23" ht="31.5" x14ac:dyDescent="0.25">
      <c r="A229" s="221">
        <v>33</v>
      </c>
      <c r="B229" s="191" t="s">
        <v>373</v>
      </c>
      <c r="C229" s="169">
        <v>5173.4799999999996</v>
      </c>
      <c r="D229" s="166"/>
    </row>
    <row r="230" spans="1:23" ht="15.75" x14ac:dyDescent="0.25">
      <c r="A230" s="221">
        <v>34</v>
      </c>
      <c r="B230" s="191" t="s">
        <v>281</v>
      </c>
      <c r="C230" s="169">
        <v>430.93</v>
      </c>
      <c r="D230" s="166"/>
    </row>
    <row r="231" spans="1:23" ht="15.75" x14ac:dyDescent="0.25">
      <c r="A231" s="221">
        <v>35</v>
      </c>
      <c r="B231" s="191" t="s">
        <v>318</v>
      </c>
      <c r="C231" s="169">
        <v>1812.7329999999999</v>
      </c>
      <c r="D231" s="166"/>
    </row>
    <row r="232" spans="1:23" ht="15.75" x14ac:dyDescent="0.25">
      <c r="A232" s="221">
        <v>36</v>
      </c>
      <c r="B232" s="191" t="s">
        <v>376</v>
      </c>
      <c r="C232" s="169">
        <v>42075.8</v>
      </c>
      <c r="D232" s="166"/>
      <c r="K232" s="150"/>
    </row>
    <row r="233" spans="1:23" ht="15.75" x14ac:dyDescent="0.25">
      <c r="A233" s="221">
        <v>37</v>
      </c>
      <c r="B233" s="161" t="s">
        <v>374</v>
      </c>
      <c r="C233" s="169">
        <f>240372.4-SUM(C197:C232)</f>
        <v>70203.666999999987</v>
      </c>
      <c r="D233" s="166"/>
      <c r="K233" s="150"/>
    </row>
    <row r="234" spans="1:23" ht="15.75" x14ac:dyDescent="0.25">
      <c r="A234" s="222"/>
      <c r="B234" s="164" t="s">
        <v>315</v>
      </c>
      <c r="C234" s="171">
        <f>SUM(C197:C233)</f>
        <v>240372.4</v>
      </c>
      <c r="D234" s="166">
        <v>233176.36</v>
      </c>
      <c r="E234" s="192">
        <f>D234-C234</f>
        <v>-7196.0400000000081</v>
      </c>
      <c r="H234" s="22"/>
    </row>
    <row r="235" spans="1:23" ht="21" customHeight="1" x14ac:dyDescent="0.25">
      <c r="A235" s="346" t="s">
        <v>120</v>
      </c>
      <c r="B235" s="347"/>
      <c r="C235" s="348"/>
      <c r="D235" s="166"/>
    </row>
    <row r="236" spans="1:23" s="93" customFormat="1" ht="15.75" x14ac:dyDescent="0.25">
      <c r="A236" s="221">
        <v>1</v>
      </c>
      <c r="B236" s="191" t="s">
        <v>307</v>
      </c>
      <c r="C236" s="190">
        <v>271.76400000000001</v>
      </c>
      <c r="D236" s="166"/>
      <c r="F236"/>
      <c r="G236"/>
      <c r="H236"/>
      <c r="I236"/>
      <c r="J236"/>
      <c r="K236"/>
      <c r="L236"/>
      <c r="M236"/>
      <c r="N236"/>
      <c r="O236"/>
      <c r="P236"/>
      <c r="Q236"/>
      <c r="R236"/>
      <c r="S236"/>
      <c r="T236"/>
      <c r="U236"/>
      <c r="V236"/>
      <c r="W236"/>
    </row>
    <row r="237" spans="1:23" s="93" customFormat="1" ht="18.75" customHeight="1" x14ac:dyDescent="0.25">
      <c r="A237" s="221">
        <v>2</v>
      </c>
      <c r="B237" s="161" t="s">
        <v>296</v>
      </c>
      <c r="C237" s="190">
        <v>505.26900000000001</v>
      </c>
      <c r="D237" s="166"/>
      <c r="F237"/>
      <c r="G237"/>
      <c r="H237"/>
      <c r="I237"/>
      <c r="J237"/>
      <c r="K237"/>
      <c r="L237"/>
      <c r="M237"/>
      <c r="N237"/>
      <c r="O237"/>
      <c r="P237"/>
      <c r="Q237"/>
      <c r="R237"/>
      <c r="S237"/>
      <c r="T237"/>
      <c r="U237"/>
      <c r="V237"/>
      <c r="W237"/>
    </row>
    <row r="238" spans="1:23" ht="19.5" customHeight="1" x14ac:dyDescent="0.25">
      <c r="A238" s="221">
        <v>3</v>
      </c>
      <c r="B238" s="161" t="s">
        <v>298</v>
      </c>
      <c r="C238" s="190">
        <v>373.26799999999997</v>
      </c>
      <c r="D238" s="166"/>
    </row>
    <row r="239" spans="1:23" s="93" customFormat="1" ht="15.75" x14ac:dyDescent="0.25">
      <c r="A239" s="221">
        <v>4</v>
      </c>
      <c r="B239" s="161" t="s">
        <v>302</v>
      </c>
      <c r="C239" s="190">
        <v>218.44399999999999</v>
      </c>
      <c r="D239" s="166"/>
      <c r="F239"/>
      <c r="G239"/>
      <c r="H239"/>
      <c r="I239"/>
      <c r="J239"/>
      <c r="K239"/>
      <c r="L239"/>
      <c r="M239"/>
      <c r="N239"/>
      <c r="O239"/>
      <c r="P239"/>
      <c r="Q239"/>
      <c r="R239"/>
      <c r="S239"/>
      <c r="T239"/>
      <c r="U239"/>
      <c r="V239"/>
      <c r="W239"/>
    </row>
    <row r="240" spans="1:23" s="93" customFormat="1" ht="31.5" x14ac:dyDescent="0.25">
      <c r="A240" s="221">
        <v>5</v>
      </c>
      <c r="B240" s="161" t="s">
        <v>304</v>
      </c>
      <c r="C240" s="190">
        <v>138.90799999999999</v>
      </c>
      <c r="D240" s="166"/>
      <c r="F240"/>
      <c r="G240"/>
      <c r="H240"/>
      <c r="I240"/>
      <c r="J240"/>
      <c r="K240"/>
      <c r="L240"/>
      <c r="M240"/>
      <c r="N240"/>
      <c r="O240"/>
      <c r="P240"/>
      <c r="Q240"/>
      <c r="R240"/>
      <c r="S240"/>
      <c r="T240"/>
      <c r="U240"/>
      <c r="V240"/>
      <c r="W240"/>
    </row>
    <row r="241" spans="1:23" s="93" customFormat="1" ht="15.75" x14ac:dyDescent="0.25">
      <c r="A241" s="221">
        <v>6</v>
      </c>
      <c r="B241" s="161" t="s">
        <v>305</v>
      </c>
      <c r="C241" s="190">
        <v>80.116</v>
      </c>
      <c r="D241" s="166"/>
      <c r="F241"/>
      <c r="G241"/>
      <c r="H241"/>
      <c r="I241"/>
      <c r="J241"/>
      <c r="K241"/>
      <c r="L241"/>
      <c r="M241"/>
      <c r="N241"/>
      <c r="O241"/>
      <c r="P241"/>
      <c r="Q241"/>
      <c r="R241"/>
      <c r="S241"/>
      <c r="T241"/>
      <c r="U241"/>
      <c r="V241"/>
      <c r="W241"/>
    </row>
    <row r="242" spans="1:23" s="93" customFormat="1" ht="15.75" x14ac:dyDescent="0.25">
      <c r="A242" s="221">
        <v>7</v>
      </c>
      <c r="B242" s="161" t="s">
        <v>300</v>
      </c>
      <c r="C242" s="190">
        <v>260</v>
      </c>
      <c r="D242" s="166"/>
      <c r="F242"/>
      <c r="G242"/>
      <c r="H242"/>
      <c r="I242"/>
      <c r="J242"/>
      <c r="K242"/>
      <c r="L242"/>
      <c r="M242"/>
      <c r="N242"/>
      <c r="O242"/>
      <c r="P242"/>
      <c r="Q242"/>
      <c r="R242"/>
      <c r="S242"/>
      <c r="T242"/>
      <c r="U242"/>
      <c r="V242"/>
      <c r="W242"/>
    </row>
    <row r="243" spans="1:23" s="93" customFormat="1" ht="15.75" x14ac:dyDescent="0.25">
      <c r="A243" s="221">
        <v>8</v>
      </c>
      <c r="B243" s="161" t="s">
        <v>299</v>
      </c>
      <c r="C243" s="190">
        <v>32.5</v>
      </c>
      <c r="D243" s="166"/>
      <c r="F243"/>
      <c r="G243"/>
      <c r="H243"/>
      <c r="I243"/>
      <c r="J243"/>
      <c r="K243"/>
      <c r="L243"/>
      <c r="M243"/>
      <c r="N243"/>
      <c r="O243"/>
      <c r="P243"/>
      <c r="Q243"/>
      <c r="R243"/>
      <c r="S243"/>
      <c r="T243"/>
      <c r="U243"/>
      <c r="V243"/>
      <c r="W243"/>
    </row>
    <row r="244" spans="1:23" s="93" customFormat="1" ht="31.5" x14ac:dyDescent="0.25">
      <c r="A244" s="221">
        <v>9</v>
      </c>
      <c r="B244" s="161" t="s">
        <v>316</v>
      </c>
      <c r="C244" s="190">
        <v>6112.3</v>
      </c>
      <c r="D244" s="166"/>
      <c r="F244"/>
      <c r="G244"/>
      <c r="H244"/>
      <c r="I244"/>
      <c r="J244"/>
      <c r="K244"/>
      <c r="L244"/>
      <c r="M244"/>
      <c r="N244"/>
      <c r="O244"/>
      <c r="P244"/>
      <c r="Q244"/>
      <c r="R244"/>
      <c r="S244"/>
      <c r="T244"/>
      <c r="U244"/>
      <c r="V244"/>
      <c r="W244"/>
    </row>
    <row r="245" spans="1:23" s="93" customFormat="1" ht="31.5" x14ac:dyDescent="0.25">
      <c r="A245" s="221">
        <v>10</v>
      </c>
      <c r="B245" s="161" t="s">
        <v>317</v>
      </c>
      <c r="C245" s="190">
        <v>965.32600000000002</v>
      </c>
      <c r="D245" s="166"/>
      <c r="F245"/>
      <c r="G245"/>
      <c r="H245"/>
      <c r="I245"/>
      <c r="J245"/>
      <c r="K245"/>
      <c r="L245"/>
      <c r="M245"/>
      <c r="N245"/>
      <c r="O245"/>
      <c r="P245"/>
      <c r="Q245"/>
      <c r="R245"/>
      <c r="S245"/>
      <c r="T245"/>
      <c r="U245"/>
      <c r="V245"/>
      <c r="W245"/>
    </row>
    <row r="246" spans="1:23" s="93" customFormat="1" ht="15.75" x14ac:dyDescent="0.25">
      <c r="A246" s="221">
        <v>11</v>
      </c>
      <c r="B246" s="161" t="s">
        <v>272</v>
      </c>
      <c r="C246" s="190">
        <v>95</v>
      </c>
      <c r="D246" s="166"/>
      <c r="F246"/>
      <c r="G246"/>
      <c r="H246"/>
      <c r="I246"/>
      <c r="J246"/>
      <c r="K246"/>
      <c r="L246"/>
      <c r="M246"/>
      <c r="N246"/>
      <c r="O246"/>
      <c r="P246"/>
      <c r="Q246"/>
      <c r="R246"/>
      <c r="S246"/>
      <c r="T246"/>
      <c r="U246"/>
      <c r="V246"/>
      <c r="W246"/>
    </row>
    <row r="247" spans="1:23" s="93" customFormat="1" ht="31.5" x14ac:dyDescent="0.25">
      <c r="A247" s="221">
        <v>12</v>
      </c>
      <c r="B247" s="161" t="s">
        <v>264</v>
      </c>
      <c r="C247" s="190">
        <v>69.668000000000006</v>
      </c>
      <c r="D247" s="166"/>
      <c r="F247"/>
      <c r="G247"/>
      <c r="H247"/>
      <c r="I247"/>
      <c r="J247"/>
      <c r="K247"/>
      <c r="L247"/>
      <c r="M247"/>
      <c r="N247"/>
      <c r="O247"/>
      <c r="P247"/>
      <c r="Q247"/>
      <c r="R247"/>
      <c r="S247"/>
      <c r="T247"/>
      <c r="U247"/>
      <c r="V247"/>
      <c r="W247"/>
    </row>
    <row r="248" spans="1:23" s="93" customFormat="1" ht="15.75" x14ac:dyDescent="0.25">
      <c r="A248" s="221">
        <v>13</v>
      </c>
      <c r="B248" s="161" t="s">
        <v>294</v>
      </c>
      <c r="C248" s="190">
        <v>95.04</v>
      </c>
      <c r="D248" s="166"/>
      <c r="F248"/>
      <c r="G248"/>
      <c r="H248"/>
      <c r="I248"/>
      <c r="J248"/>
      <c r="K248"/>
      <c r="L248"/>
      <c r="M248"/>
      <c r="N248"/>
      <c r="O248"/>
      <c r="P248"/>
      <c r="Q248"/>
      <c r="R248"/>
      <c r="S248"/>
      <c r="T248"/>
      <c r="U248"/>
      <c r="V248"/>
      <c r="W248"/>
    </row>
    <row r="249" spans="1:23" s="93" customFormat="1" ht="15.75" x14ac:dyDescent="0.25">
      <c r="A249" s="221">
        <v>14</v>
      </c>
      <c r="B249" s="161" t="s">
        <v>263</v>
      </c>
      <c r="C249" s="190">
        <v>245.8</v>
      </c>
      <c r="D249" s="166"/>
      <c r="F249"/>
      <c r="G249"/>
      <c r="H249"/>
      <c r="I249"/>
      <c r="J249"/>
      <c r="K249"/>
      <c r="L249"/>
      <c r="M249"/>
      <c r="N249"/>
      <c r="O249"/>
      <c r="P249"/>
      <c r="Q249"/>
      <c r="R249"/>
      <c r="S249"/>
      <c r="T249"/>
      <c r="U249"/>
      <c r="V249"/>
      <c r="W249"/>
    </row>
    <row r="250" spans="1:23" s="93" customFormat="1" ht="15.75" x14ac:dyDescent="0.25">
      <c r="A250" s="221">
        <v>15</v>
      </c>
      <c r="B250" s="161" t="s">
        <v>274</v>
      </c>
      <c r="C250" s="190">
        <v>386.61399999999998</v>
      </c>
      <c r="D250" s="166"/>
      <c r="F250"/>
      <c r="G250"/>
      <c r="H250"/>
      <c r="I250"/>
      <c r="J250"/>
      <c r="K250"/>
      <c r="L250"/>
      <c r="M250"/>
      <c r="N250"/>
      <c r="O250"/>
      <c r="P250"/>
      <c r="Q250"/>
      <c r="R250"/>
      <c r="S250"/>
      <c r="T250"/>
      <c r="U250"/>
      <c r="V250"/>
      <c r="W250"/>
    </row>
    <row r="251" spans="1:23" s="93" customFormat="1" ht="31.5" x14ac:dyDescent="0.25">
      <c r="A251" s="221">
        <v>16</v>
      </c>
      <c r="B251" s="161" t="s">
        <v>372</v>
      </c>
      <c r="C251" s="190">
        <v>491.9</v>
      </c>
      <c r="D251" s="166"/>
      <c r="F251"/>
      <c r="G251"/>
      <c r="H251"/>
      <c r="I251"/>
      <c r="J251"/>
      <c r="K251"/>
      <c r="L251"/>
      <c r="M251"/>
      <c r="N251"/>
      <c r="O251"/>
      <c r="P251"/>
      <c r="Q251"/>
      <c r="R251"/>
      <c r="S251"/>
      <c r="T251"/>
      <c r="U251"/>
      <c r="V251"/>
      <c r="W251"/>
    </row>
    <row r="252" spans="1:23" s="93" customFormat="1" ht="15.75" x14ac:dyDescent="0.25">
      <c r="A252" s="221">
        <v>17</v>
      </c>
      <c r="B252" s="161" t="s">
        <v>275</v>
      </c>
      <c r="C252" s="190">
        <v>145.9</v>
      </c>
      <c r="D252" s="166"/>
      <c r="F252"/>
      <c r="G252"/>
      <c r="H252"/>
      <c r="I252"/>
      <c r="J252"/>
      <c r="K252"/>
      <c r="L252"/>
      <c r="M252"/>
      <c r="N252"/>
      <c r="O252"/>
      <c r="P252"/>
      <c r="Q252"/>
      <c r="R252"/>
      <c r="S252"/>
      <c r="T252"/>
      <c r="U252"/>
      <c r="V252"/>
      <c r="W252"/>
    </row>
    <row r="253" spans="1:23" s="93" customFormat="1" ht="31.5" x14ac:dyDescent="0.25">
      <c r="A253" s="221">
        <v>18</v>
      </c>
      <c r="B253" s="161" t="s">
        <v>373</v>
      </c>
      <c r="C253" s="190">
        <v>158.69999999999999</v>
      </c>
      <c r="D253" s="166"/>
      <c r="F253"/>
      <c r="G253"/>
      <c r="H253"/>
      <c r="I253"/>
      <c r="J253"/>
      <c r="K253"/>
      <c r="L253"/>
      <c r="M253"/>
      <c r="N253"/>
      <c r="O253"/>
      <c r="P253"/>
      <c r="Q253"/>
      <c r="R253"/>
      <c r="S253"/>
      <c r="T253"/>
      <c r="U253"/>
      <c r="V253"/>
      <c r="W253"/>
    </row>
    <row r="254" spans="1:23" ht="15.75" x14ac:dyDescent="0.25">
      <c r="A254" s="221">
        <v>19</v>
      </c>
      <c r="B254" s="161" t="s">
        <v>374</v>
      </c>
      <c r="C254" s="190">
        <f>31500-SUM(C236:F253)</f>
        <v>20853.483</v>
      </c>
      <c r="D254" s="166"/>
    </row>
    <row r="255" spans="1:23" ht="15.75" x14ac:dyDescent="0.25">
      <c r="A255" s="220"/>
      <c r="B255" s="164" t="s">
        <v>315</v>
      </c>
      <c r="C255" s="176">
        <f>SUM(C236:C254)</f>
        <v>31500</v>
      </c>
      <c r="D255" s="166" t="e">
        <f>#REF!</f>
        <v>#REF!</v>
      </c>
      <c r="E255" s="93" t="e">
        <f>D255-C255</f>
        <v>#REF!</v>
      </c>
    </row>
    <row r="256" spans="1:23" ht="38.25" customHeight="1" x14ac:dyDescent="0.25">
      <c r="A256" s="345" t="s">
        <v>126</v>
      </c>
      <c r="B256" s="345"/>
      <c r="C256" s="345"/>
      <c r="D256" s="166"/>
    </row>
    <row r="257" spans="1:11" ht="36" customHeight="1" x14ac:dyDescent="0.25">
      <c r="A257" s="345" t="s">
        <v>232</v>
      </c>
      <c r="B257" s="345"/>
      <c r="C257" s="345"/>
      <c r="D257" s="166"/>
    </row>
    <row r="258" spans="1:11" ht="31.5" x14ac:dyDescent="0.25">
      <c r="A258" s="221">
        <v>1</v>
      </c>
      <c r="B258" s="161" t="s">
        <v>377</v>
      </c>
      <c r="C258" s="190">
        <v>208.4</v>
      </c>
      <c r="D258" s="166"/>
      <c r="H258" s="193"/>
      <c r="J258" s="194"/>
      <c r="K258" s="22"/>
    </row>
    <row r="259" spans="1:11" ht="15.75" x14ac:dyDescent="0.25">
      <c r="A259" s="221">
        <v>2</v>
      </c>
      <c r="B259" s="191" t="s">
        <v>378</v>
      </c>
      <c r="C259" s="216">
        <v>111.5</v>
      </c>
      <c r="D259" s="166"/>
      <c r="H259" s="193"/>
      <c r="J259" s="194"/>
      <c r="K259" s="22"/>
    </row>
    <row r="260" spans="1:11" ht="31.5" x14ac:dyDescent="0.25">
      <c r="A260" s="221">
        <v>3</v>
      </c>
      <c r="B260" s="191" t="s">
        <v>379</v>
      </c>
      <c r="C260" s="216">
        <v>807.9</v>
      </c>
      <c r="D260" s="166"/>
      <c r="H260" s="193"/>
      <c r="J260" s="194"/>
      <c r="K260" s="22"/>
    </row>
    <row r="261" spans="1:11" ht="18" customHeight="1" x14ac:dyDescent="0.25">
      <c r="A261" s="221">
        <v>4</v>
      </c>
      <c r="B261" s="191" t="s">
        <v>380</v>
      </c>
      <c r="C261" s="216">
        <v>508.3</v>
      </c>
      <c r="D261" s="166"/>
      <c r="H261" s="193"/>
      <c r="J261" s="194"/>
      <c r="K261" s="22"/>
    </row>
    <row r="262" spans="1:11" ht="18" customHeight="1" x14ac:dyDescent="0.25">
      <c r="A262" s="221">
        <v>5</v>
      </c>
      <c r="B262" s="191" t="s">
        <v>381</v>
      </c>
      <c r="C262" s="216">
        <v>254.9</v>
      </c>
      <c r="D262" s="166"/>
      <c r="H262" s="193"/>
      <c r="J262" s="194"/>
      <c r="K262" s="22"/>
    </row>
    <row r="263" spans="1:11" ht="31.5" x14ac:dyDescent="0.25">
      <c r="A263" s="221">
        <v>6</v>
      </c>
      <c r="B263" s="191" t="s">
        <v>382</v>
      </c>
      <c r="C263" s="216">
        <v>123.7</v>
      </c>
      <c r="D263" s="166"/>
      <c r="H263" s="193"/>
      <c r="J263" s="194"/>
      <c r="K263" s="22"/>
    </row>
    <row r="264" spans="1:11" ht="15.75" x14ac:dyDescent="0.25">
      <c r="A264" s="221">
        <v>7</v>
      </c>
      <c r="B264" s="191" t="s">
        <v>383</v>
      </c>
      <c r="C264" s="216">
        <v>272.8</v>
      </c>
      <c r="D264" s="166"/>
      <c r="H264" s="193"/>
      <c r="J264" s="194"/>
      <c r="K264" s="22"/>
    </row>
    <row r="265" spans="1:11" ht="15.75" x14ac:dyDescent="0.25">
      <c r="A265" s="221">
        <v>8</v>
      </c>
      <c r="B265" s="191" t="s">
        <v>384</v>
      </c>
      <c r="C265" s="216">
        <v>162.5</v>
      </c>
      <c r="D265" s="166"/>
      <c r="H265" s="193"/>
      <c r="J265" s="194"/>
      <c r="K265" s="22"/>
    </row>
    <row r="266" spans="1:11" ht="15.75" x14ac:dyDescent="0.25">
      <c r="A266" s="221">
        <v>9</v>
      </c>
      <c r="B266" s="191" t="s">
        <v>385</v>
      </c>
      <c r="C266" s="216">
        <v>125</v>
      </c>
      <c r="D266" s="166"/>
      <c r="H266" s="193"/>
      <c r="J266" s="194"/>
      <c r="K266" s="22"/>
    </row>
    <row r="267" spans="1:11" ht="31.5" x14ac:dyDescent="0.25">
      <c r="A267" s="221">
        <v>10</v>
      </c>
      <c r="B267" s="191" t="s">
        <v>386</v>
      </c>
      <c r="C267" s="216">
        <v>115.3</v>
      </c>
      <c r="D267" s="166"/>
      <c r="H267" s="193"/>
      <c r="J267" s="194"/>
      <c r="K267" s="22"/>
    </row>
    <row r="268" spans="1:11" ht="15.75" x14ac:dyDescent="0.25">
      <c r="A268" s="221">
        <v>11</v>
      </c>
      <c r="B268" s="191" t="s">
        <v>258</v>
      </c>
      <c r="C268" s="216">
        <v>144.6</v>
      </c>
      <c r="D268" s="166"/>
      <c r="H268" s="193"/>
      <c r="J268" s="194"/>
      <c r="K268" s="22"/>
    </row>
    <row r="269" spans="1:11" ht="15.75" x14ac:dyDescent="0.25">
      <c r="A269" s="221">
        <v>12</v>
      </c>
      <c r="B269" s="191" t="s">
        <v>261</v>
      </c>
      <c r="C269" s="216">
        <v>525.6</v>
      </c>
      <c r="D269" s="166"/>
      <c r="H269" s="193"/>
      <c r="J269" s="194"/>
      <c r="K269" s="22"/>
    </row>
    <row r="270" spans="1:11" ht="15.75" x14ac:dyDescent="0.25">
      <c r="A270" s="221">
        <v>14</v>
      </c>
      <c r="B270" s="191" t="s">
        <v>285</v>
      </c>
      <c r="C270" s="216">
        <v>466.4</v>
      </c>
      <c r="D270" s="166"/>
      <c r="H270" s="193"/>
      <c r="J270" s="194"/>
      <c r="K270" s="22"/>
    </row>
    <row r="271" spans="1:11" ht="19.5" customHeight="1" x14ac:dyDescent="0.25">
      <c r="A271" s="221">
        <v>15</v>
      </c>
      <c r="B271" s="191" t="s">
        <v>387</v>
      </c>
      <c r="C271" s="216">
        <v>229.2</v>
      </c>
      <c r="D271" s="166"/>
      <c r="H271" s="193"/>
      <c r="J271" s="194"/>
      <c r="K271" s="22"/>
    </row>
    <row r="272" spans="1:11" ht="15.75" x14ac:dyDescent="0.25">
      <c r="A272" s="221">
        <v>16</v>
      </c>
      <c r="B272" s="191" t="s">
        <v>388</v>
      </c>
      <c r="C272" s="216">
        <v>187.4</v>
      </c>
      <c r="D272" s="166"/>
      <c r="H272" s="193"/>
      <c r="J272" s="194"/>
      <c r="K272" s="22"/>
    </row>
    <row r="273" spans="1:11" ht="15.75" x14ac:dyDescent="0.25">
      <c r="A273" s="221">
        <v>17</v>
      </c>
      <c r="B273" s="191" t="s">
        <v>291</v>
      </c>
      <c r="C273" s="216">
        <v>392.6</v>
      </c>
      <c r="D273" s="166"/>
      <c r="F273" s="181"/>
      <c r="G273" s="181"/>
      <c r="H273" s="195"/>
      <c r="J273" s="194"/>
      <c r="K273" s="22"/>
    </row>
    <row r="274" spans="1:11" ht="31.5" x14ac:dyDescent="0.25">
      <c r="A274" s="221">
        <v>18</v>
      </c>
      <c r="B274" s="191" t="s">
        <v>389</v>
      </c>
      <c r="C274" s="216">
        <v>711.2</v>
      </c>
      <c r="D274" s="166"/>
      <c r="F274" s="184"/>
      <c r="G274" s="185"/>
      <c r="H274" s="186"/>
      <c r="J274" s="194"/>
      <c r="K274" s="22"/>
    </row>
    <row r="275" spans="1:11" ht="31.5" x14ac:dyDescent="0.25">
      <c r="A275" s="221">
        <v>19</v>
      </c>
      <c r="B275" s="191" t="s">
        <v>278</v>
      </c>
      <c r="C275" s="216">
        <v>175.9</v>
      </c>
      <c r="D275" s="166"/>
      <c r="F275" s="188"/>
      <c r="G275" s="178"/>
      <c r="H275" s="178"/>
      <c r="J275" s="194"/>
      <c r="K275" s="22"/>
    </row>
    <row r="276" spans="1:11" ht="15.75" x14ac:dyDescent="0.25">
      <c r="A276" s="221">
        <v>20</v>
      </c>
      <c r="B276" s="191" t="s">
        <v>277</v>
      </c>
      <c r="C276" s="216">
        <v>171.1</v>
      </c>
      <c r="D276" s="166"/>
      <c r="F276" s="188"/>
      <c r="G276" s="178"/>
      <c r="H276" s="178"/>
      <c r="J276" s="194"/>
      <c r="K276" s="22"/>
    </row>
    <row r="277" spans="1:11" ht="15.75" x14ac:dyDescent="0.25">
      <c r="A277" s="221">
        <v>21</v>
      </c>
      <c r="B277" s="191" t="s">
        <v>294</v>
      </c>
      <c r="C277" s="216">
        <v>87.2</v>
      </c>
      <c r="D277" s="166"/>
      <c r="F277" s="184"/>
      <c r="G277" s="196"/>
      <c r="H277" s="196"/>
      <c r="J277" s="194"/>
      <c r="K277" s="22"/>
    </row>
    <row r="278" spans="1:11" ht="15.75" x14ac:dyDescent="0.25">
      <c r="A278" s="221">
        <v>22</v>
      </c>
      <c r="B278" s="191" t="s">
        <v>390</v>
      </c>
      <c r="C278" s="216">
        <v>163.5</v>
      </c>
      <c r="D278" s="166"/>
      <c r="F278" s="181"/>
      <c r="G278" s="181"/>
      <c r="H278" s="195"/>
      <c r="J278" s="194"/>
      <c r="K278" s="22"/>
    </row>
    <row r="279" spans="1:11" ht="15.75" x14ac:dyDescent="0.25">
      <c r="A279" s="221">
        <v>23</v>
      </c>
      <c r="B279" s="191" t="s">
        <v>391</v>
      </c>
      <c r="C279" s="216">
        <v>188.1</v>
      </c>
      <c r="D279" s="166"/>
      <c r="F279" s="181"/>
      <c r="G279" s="181"/>
      <c r="H279" s="195"/>
      <c r="J279" s="194"/>
      <c r="K279" s="22"/>
    </row>
    <row r="280" spans="1:11" ht="15.75" x14ac:dyDescent="0.25">
      <c r="A280" s="221">
        <v>24</v>
      </c>
      <c r="B280" s="191" t="s">
        <v>275</v>
      </c>
      <c r="C280" s="216">
        <v>139.1</v>
      </c>
      <c r="D280" s="166"/>
      <c r="F280" s="181"/>
      <c r="G280" s="181"/>
      <c r="H280" s="195"/>
      <c r="J280" s="194"/>
      <c r="K280" s="22"/>
    </row>
    <row r="281" spans="1:11" ht="15.75" x14ac:dyDescent="0.25">
      <c r="A281" s="221">
        <v>25</v>
      </c>
      <c r="B281" s="191" t="s">
        <v>269</v>
      </c>
      <c r="C281" s="216">
        <v>141.30000000000001</v>
      </c>
      <c r="D281" s="166"/>
      <c r="F281" s="181"/>
      <c r="G281" s="181"/>
      <c r="H281" s="195"/>
      <c r="J281" s="194"/>
      <c r="K281" s="22"/>
    </row>
    <row r="282" spans="1:11" ht="15.75" x14ac:dyDescent="0.25">
      <c r="A282" s="221">
        <v>26</v>
      </c>
      <c r="B282" s="191" t="s">
        <v>262</v>
      </c>
      <c r="C282" s="216">
        <v>169.2</v>
      </c>
      <c r="D282" s="166"/>
      <c r="F282" s="181"/>
      <c r="G282" s="181"/>
      <c r="H282" s="195"/>
      <c r="J282" s="194"/>
      <c r="K282" s="22"/>
    </row>
    <row r="283" spans="1:11" ht="15.75" x14ac:dyDescent="0.25">
      <c r="A283" s="221">
        <v>27</v>
      </c>
      <c r="B283" s="191" t="s">
        <v>392</v>
      </c>
      <c r="C283" s="216">
        <v>126</v>
      </c>
      <c r="D283" s="166"/>
      <c r="F283" s="181"/>
      <c r="G283" s="181"/>
      <c r="H283" s="195"/>
      <c r="J283" s="194"/>
      <c r="K283" s="22"/>
    </row>
    <row r="284" spans="1:11" ht="15.75" x14ac:dyDescent="0.25">
      <c r="A284" s="221">
        <v>28</v>
      </c>
      <c r="B284" s="191" t="s">
        <v>318</v>
      </c>
      <c r="C284" s="216">
        <v>156.69999999999999</v>
      </c>
      <c r="D284" s="166"/>
      <c r="F284" s="181"/>
      <c r="G284" s="181"/>
      <c r="H284" s="195"/>
      <c r="J284" s="194"/>
      <c r="K284" s="22"/>
    </row>
    <row r="285" spans="1:11" ht="15.75" x14ac:dyDescent="0.25">
      <c r="A285" s="221">
        <v>29</v>
      </c>
      <c r="B285" s="191" t="s">
        <v>295</v>
      </c>
      <c r="C285" s="216">
        <v>80.599999999999994</v>
      </c>
      <c r="D285" s="166"/>
      <c r="F285" s="181"/>
      <c r="G285" s="181"/>
      <c r="H285" s="195"/>
      <c r="J285" s="194"/>
      <c r="K285" s="22"/>
    </row>
    <row r="286" spans="1:11" ht="15.75" x14ac:dyDescent="0.25">
      <c r="A286" s="221">
        <v>30</v>
      </c>
      <c r="B286" s="161" t="s">
        <v>374</v>
      </c>
      <c r="C286" s="216">
        <f>10000-SUM(C258:C285)</f>
        <v>3053.9999999999991</v>
      </c>
      <c r="D286" s="166"/>
      <c r="F286" s="181"/>
      <c r="G286" s="181"/>
      <c r="H286" s="195"/>
      <c r="I286" s="181"/>
      <c r="J286" s="194"/>
      <c r="K286" s="22"/>
    </row>
    <row r="287" spans="1:11" ht="15.75" x14ac:dyDescent="0.25">
      <c r="A287" s="221"/>
      <c r="B287" s="217" t="s">
        <v>315</v>
      </c>
      <c r="C287" s="165">
        <f>SUM(C258:F286)</f>
        <v>10000</v>
      </c>
      <c r="D287" s="166">
        <v>9990.1</v>
      </c>
      <c r="E287" s="93">
        <f>D287-C287</f>
        <v>-9.8999999999996362</v>
      </c>
      <c r="F287" s="181"/>
      <c r="G287" s="197"/>
      <c r="H287" s="181"/>
      <c r="I287" s="181"/>
    </row>
    <row r="289" spans="1:5" x14ac:dyDescent="0.25">
      <c r="A289" s="223"/>
      <c r="B289" s="198"/>
      <c r="C289" s="199"/>
    </row>
    <row r="290" spans="1:5" x14ac:dyDescent="0.25">
      <c r="A290"/>
      <c r="B290" s="200"/>
      <c r="C290" s="201"/>
      <c r="E290"/>
    </row>
  </sheetData>
  <mergeCells count="17">
    <mergeCell ref="A189:C189"/>
    <mergeCell ref="A6:C7"/>
    <mergeCell ref="A10:C10"/>
    <mergeCell ref="A11:C11"/>
    <mergeCell ref="A71:C71"/>
    <mergeCell ref="A78:C78"/>
    <mergeCell ref="A138:C138"/>
    <mergeCell ref="A139:C139"/>
    <mergeCell ref="A174:C174"/>
    <mergeCell ref="A178:C178"/>
    <mergeCell ref="A181:C181"/>
    <mergeCell ref="A184:C184"/>
    <mergeCell ref="A192:C192"/>
    <mergeCell ref="A196:C196"/>
    <mergeCell ref="A235:C235"/>
    <mergeCell ref="A256:C256"/>
    <mergeCell ref="A257:C257"/>
  </mergeCells>
  <pageMargins left="0" right="0" top="0.55118110236220474" bottom="0.15748031496062992" header="0.31496062992125984" footer="0.31496062992125984"/>
  <pageSetup paperSize="9" scale="92"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XEO61"/>
  <sheetViews>
    <sheetView zoomScale="80" zoomScaleNormal="80" zoomScaleSheetLayoutView="85" workbookViewId="0">
      <pane xSplit="2" ySplit="5" topLeftCell="C36" activePane="bottomRight" state="frozen"/>
      <selection pane="topRight" activeCell="C1" sqref="C1"/>
      <selection pane="bottomLeft" activeCell="A6" sqref="A6"/>
      <selection pane="bottomRight" activeCell="L48" sqref="L48"/>
    </sheetView>
  </sheetViews>
  <sheetFormatPr defaultRowHeight="15" x14ac:dyDescent="0.25"/>
  <cols>
    <col min="1" max="1" width="35.85546875" style="1" customWidth="1"/>
    <col min="2" max="2" width="16" style="1" customWidth="1"/>
    <col min="3" max="3" width="21.7109375" style="1" customWidth="1"/>
    <col min="4" max="4" width="19.5703125" style="1" customWidth="1"/>
    <col min="5" max="5" width="14.28515625" style="1" bestFit="1" customWidth="1"/>
    <col min="6" max="6" width="20.42578125" style="1" customWidth="1"/>
    <col min="7" max="7" width="18.5703125" style="1" customWidth="1"/>
    <col min="8" max="8" width="14.28515625" style="1" bestFit="1" customWidth="1"/>
    <col min="9" max="9" width="19.85546875" style="1" customWidth="1"/>
    <col min="10" max="10" width="18.42578125" style="1" customWidth="1"/>
    <col min="11" max="11" width="14.28515625" bestFit="1" customWidth="1"/>
    <col min="12" max="12" width="20.7109375" customWidth="1"/>
    <col min="13" max="13" width="13" bestFit="1" customWidth="1"/>
  </cols>
  <sheetData>
    <row r="1" spans="1:14" ht="15.75" x14ac:dyDescent="0.25">
      <c r="A1" s="2"/>
    </row>
    <row r="2" spans="1:14" ht="18.75" x14ac:dyDescent="0.25">
      <c r="A2" s="357" t="s">
        <v>441</v>
      </c>
      <c r="B2" s="357"/>
      <c r="C2" s="357"/>
      <c r="D2" s="357"/>
      <c r="E2" s="357"/>
      <c r="F2" s="357"/>
      <c r="G2" s="357"/>
      <c r="H2" s="357"/>
      <c r="I2" s="357"/>
      <c r="J2" s="357"/>
      <c r="K2" s="357"/>
      <c r="L2" s="357"/>
    </row>
    <row r="3" spans="1:14" ht="18.75" customHeight="1" x14ac:dyDescent="0.25">
      <c r="A3" s="247"/>
      <c r="I3" s="352"/>
      <c r="J3" s="352"/>
      <c r="K3" s="352"/>
    </row>
    <row r="4" spans="1:14" ht="15" customHeight="1" x14ac:dyDescent="0.25">
      <c r="A4" s="353" t="s">
        <v>2</v>
      </c>
      <c r="B4" s="356" t="s">
        <v>442</v>
      </c>
      <c r="C4" s="358" t="s">
        <v>192</v>
      </c>
      <c r="D4" s="358"/>
      <c r="E4" s="358"/>
      <c r="F4" s="358" t="s">
        <v>193</v>
      </c>
      <c r="G4" s="358"/>
      <c r="H4" s="358"/>
      <c r="I4" s="358" t="s">
        <v>194</v>
      </c>
      <c r="J4" s="358"/>
      <c r="K4" s="358"/>
      <c r="L4" s="356" t="s">
        <v>443</v>
      </c>
    </row>
    <row r="5" spans="1:14" ht="31.5" x14ac:dyDescent="0.25">
      <c r="A5" s="353"/>
      <c r="B5" s="356"/>
      <c r="C5" s="248" t="s">
        <v>444</v>
      </c>
      <c r="D5" s="249" t="s">
        <v>445</v>
      </c>
      <c r="E5" s="248" t="s">
        <v>446</v>
      </c>
      <c r="F5" s="248" t="s">
        <v>444</v>
      </c>
      <c r="G5" s="249" t="s">
        <v>445</v>
      </c>
      <c r="H5" s="248" t="s">
        <v>446</v>
      </c>
      <c r="I5" s="248" t="s">
        <v>444</v>
      </c>
      <c r="J5" s="249" t="s">
        <v>445</v>
      </c>
      <c r="K5" s="248" t="s">
        <v>446</v>
      </c>
      <c r="L5" s="356"/>
    </row>
    <row r="6" spans="1:14" x14ac:dyDescent="0.25">
      <c r="A6" s="244">
        <v>1</v>
      </c>
      <c r="B6" s="244">
        <v>2</v>
      </c>
      <c r="C6" s="244">
        <v>3</v>
      </c>
      <c r="D6" s="244">
        <v>4</v>
      </c>
      <c r="E6" s="244">
        <v>5</v>
      </c>
      <c r="F6" s="244">
        <v>6</v>
      </c>
      <c r="G6" s="244">
        <v>7</v>
      </c>
      <c r="H6" s="244">
        <v>8</v>
      </c>
      <c r="I6" s="244">
        <v>9</v>
      </c>
      <c r="J6" s="244">
        <v>10</v>
      </c>
      <c r="K6" s="244">
        <v>11</v>
      </c>
      <c r="L6" s="244">
        <v>12</v>
      </c>
    </row>
    <row r="7" spans="1:14" ht="34.5" customHeight="1" x14ac:dyDescent="0.25">
      <c r="A7" s="351" t="s">
        <v>18</v>
      </c>
      <c r="B7" s="351"/>
      <c r="C7" s="351"/>
      <c r="D7" s="351"/>
      <c r="E7" s="351"/>
      <c r="F7" s="351"/>
      <c r="G7" s="351"/>
      <c r="H7" s="351"/>
      <c r="I7" s="351"/>
      <c r="J7" s="351"/>
      <c r="K7" s="351"/>
      <c r="L7" s="351"/>
    </row>
    <row r="8" spans="1:14" ht="24.75" customHeight="1" x14ac:dyDescent="0.25">
      <c r="A8" s="351" t="s">
        <v>19</v>
      </c>
      <c r="B8" s="351"/>
      <c r="C8" s="351"/>
      <c r="D8" s="351"/>
      <c r="E8" s="351"/>
      <c r="F8" s="351"/>
      <c r="G8" s="351"/>
      <c r="H8" s="351"/>
      <c r="I8" s="351"/>
      <c r="J8" s="351"/>
      <c r="K8" s="351"/>
      <c r="L8" s="351"/>
    </row>
    <row r="9" spans="1:14" ht="84.75" customHeight="1" x14ac:dyDescent="0.25">
      <c r="A9" s="245" t="s">
        <v>397</v>
      </c>
      <c r="B9" s="245" t="s">
        <v>447</v>
      </c>
      <c r="C9" s="6">
        <v>2941529.1</v>
      </c>
      <c r="D9" s="256">
        <v>2920975.7</v>
      </c>
      <c r="E9" s="258">
        <f>D9-C9</f>
        <v>-20553.399999999907</v>
      </c>
      <c r="F9" s="6">
        <v>3067318.2</v>
      </c>
      <c r="G9" s="51">
        <v>2899073.9</v>
      </c>
      <c r="H9" s="258">
        <f>G9-F9</f>
        <v>-168244.30000000028</v>
      </c>
      <c r="I9" s="51">
        <v>2886196.6</v>
      </c>
      <c r="J9" s="51">
        <v>2942017.0000000005</v>
      </c>
      <c r="K9" s="258">
        <f>J9-I9</f>
        <v>55820.400000000373</v>
      </c>
      <c r="L9" s="264">
        <f>E9+H9+K9</f>
        <v>-132977.29999999981</v>
      </c>
    </row>
    <row r="10" spans="1:14" ht="86.25" customHeight="1" x14ac:dyDescent="0.25">
      <c r="A10" s="245" t="s">
        <v>32</v>
      </c>
      <c r="B10" s="245" t="s">
        <v>447</v>
      </c>
      <c r="C10" s="6">
        <v>261657.5</v>
      </c>
      <c r="D10" s="255">
        <v>274916.81</v>
      </c>
      <c r="E10" s="258">
        <f t="shared" ref="E10:E16" si="0">D10-C10</f>
        <v>13259.309999999998</v>
      </c>
      <c r="F10" s="6">
        <v>261657.5</v>
      </c>
      <c r="G10" s="51">
        <v>271588.09999999998</v>
      </c>
      <c r="H10" s="258">
        <f t="shared" ref="H10:H16" si="1">G10-F10</f>
        <v>9930.5999999999767</v>
      </c>
      <c r="I10" s="51">
        <v>267797.3</v>
      </c>
      <c r="J10" s="51">
        <v>271588.09999999998</v>
      </c>
      <c r="K10" s="258">
        <f t="shared" ref="K10:K16" si="2">J10-I10</f>
        <v>3790.7999999999884</v>
      </c>
      <c r="L10" s="264">
        <f t="shared" ref="L10:L16" si="3">E10+H10+K10</f>
        <v>26980.709999999963</v>
      </c>
    </row>
    <row r="11" spans="1:14" ht="23.25" customHeight="1" x14ac:dyDescent="0.25">
      <c r="A11" s="292" t="s">
        <v>399</v>
      </c>
      <c r="B11" s="245" t="s">
        <v>447</v>
      </c>
      <c r="C11" s="6">
        <v>10000</v>
      </c>
      <c r="D11" s="255">
        <v>3736.0000000000005</v>
      </c>
      <c r="E11" s="258">
        <f t="shared" si="0"/>
        <v>-6264</v>
      </c>
      <c r="F11" s="51">
        <v>52634.3</v>
      </c>
      <c r="G11" s="51">
        <v>0</v>
      </c>
      <c r="H11" s="258">
        <f t="shared" si="1"/>
        <v>-52634.3</v>
      </c>
      <c r="I11" s="51">
        <v>51434.3</v>
      </c>
      <c r="J11" s="51">
        <v>0</v>
      </c>
      <c r="K11" s="258">
        <f t="shared" si="2"/>
        <v>-51434.3</v>
      </c>
      <c r="L11" s="264">
        <f t="shared" si="3"/>
        <v>-110332.6</v>
      </c>
      <c r="M11" s="150"/>
      <c r="N11" s="150"/>
    </row>
    <row r="12" spans="1:14" ht="29.25" customHeight="1" x14ac:dyDescent="0.25">
      <c r="A12" s="292"/>
      <c r="B12" s="245" t="s">
        <v>456</v>
      </c>
      <c r="C12" s="6">
        <v>10350</v>
      </c>
      <c r="D12" s="255">
        <v>10200</v>
      </c>
      <c r="E12" s="258">
        <f t="shared" si="0"/>
        <v>-150</v>
      </c>
      <c r="F12" s="51">
        <v>10350</v>
      </c>
      <c r="G12" s="51">
        <v>10200</v>
      </c>
      <c r="H12" s="258">
        <f t="shared" si="1"/>
        <v>-150</v>
      </c>
      <c r="I12" s="51">
        <v>10350</v>
      </c>
      <c r="J12" s="51">
        <v>10200</v>
      </c>
      <c r="K12" s="258">
        <f t="shared" si="2"/>
        <v>-150</v>
      </c>
      <c r="L12" s="264">
        <f t="shared" si="3"/>
        <v>-450</v>
      </c>
    </row>
    <row r="13" spans="1:14" ht="29.25" customHeight="1" x14ac:dyDescent="0.25">
      <c r="A13" s="292"/>
      <c r="B13" s="245" t="s">
        <v>457</v>
      </c>
      <c r="C13" s="6">
        <v>500</v>
      </c>
      <c r="D13" s="255">
        <v>259.5</v>
      </c>
      <c r="E13" s="258">
        <f t="shared" si="0"/>
        <v>-240.5</v>
      </c>
      <c r="F13" s="51">
        <v>500</v>
      </c>
      <c r="G13" s="51">
        <v>270.60000000000002</v>
      </c>
      <c r="H13" s="258">
        <f t="shared" si="1"/>
        <v>-229.39999999999998</v>
      </c>
      <c r="I13" s="51">
        <v>500</v>
      </c>
      <c r="J13" s="51">
        <v>267.2</v>
      </c>
      <c r="K13" s="258">
        <f t="shared" si="2"/>
        <v>-232.8</v>
      </c>
      <c r="L13" s="264">
        <f t="shared" si="3"/>
        <v>-702.7</v>
      </c>
    </row>
    <row r="14" spans="1:14" s="13" customFormat="1" ht="61.5" customHeight="1" x14ac:dyDescent="0.25">
      <c r="A14" s="245" t="s">
        <v>43</v>
      </c>
      <c r="B14" s="245" t="s">
        <v>447</v>
      </c>
      <c r="C14" s="6">
        <v>44565.7</v>
      </c>
      <c r="D14" s="257">
        <v>44565.71</v>
      </c>
      <c r="E14" s="258">
        <f t="shared" si="0"/>
        <v>1.0000000002037268E-2</v>
      </c>
      <c r="F14" s="109">
        <v>44565.7</v>
      </c>
      <c r="G14" s="51">
        <v>44565.7</v>
      </c>
      <c r="H14" s="258">
        <f t="shared" si="1"/>
        <v>0</v>
      </c>
      <c r="I14" s="51">
        <v>46833.2</v>
      </c>
      <c r="J14" s="51">
        <v>44565.7</v>
      </c>
      <c r="K14" s="258">
        <f t="shared" si="2"/>
        <v>-2267.5</v>
      </c>
      <c r="L14" s="264">
        <f t="shared" si="3"/>
        <v>-2267.489999999998</v>
      </c>
    </row>
    <row r="15" spans="1:14" s="13" customFormat="1" ht="58.5" customHeight="1" x14ac:dyDescent="0.25">
      <c r="A15" s="245" t="s">
        <v>45</v>
      </c>
      <c r="B15" s="245" t="s">
        <v>447</v>
      </c>
      <c r="C15" s="6">
        <v>0</v>
      </c>
      <c r="D15" s="6">
        <v>0</v>
      </c>
      <c r="E15" s="258">
        <f t="shared" si="0"/>
        <v>0</v>
      </c>
      <c r="F15" s="6">
        <v>0</v>
      </c>
      <c r="G15" s="6">
        <v>0</v>
      </c>
      <c r="H15" s="258">
        <f t="shared" si="1"/>
        <v>0</v>
      </c>
      <c r="I15" s="6">
        <v>1500</v>
      </c>
      <c r="J15" s="6">
        <v>0</v>
      </c>
      <c r="K15" s="258">
        <f t="shared" si="2"/>
        <v>-1500</v>
      </c>
      <c r="L15" s="264">
        <f t="shared" si="3"/>
        <v>-1500</v>
      </c>
    </row>
    <row r="16" spans="1:14" s="13" customFormat="1" ht="113.25" customHeight="1" x14ac:dyDescent="0.25">
      <c r="A16" s="242" t="s">
        <v>402</v>
      </c>
      <c r="B16" s="245" t="s">
        <v>456</v>
      </c>
      <c r="C16" s="6">
        <v>100</v>
      </c>
      <c r="D16" s="51">
        <v>100</v>
      </c>
      <c r="E16" s="258">
        <f t="shared" si="0"/>
        <v>0</v>
      </c>
      <c r="F16" s="51">
        <v>100</v>
      </c>
      <c r="G16" s="51">
        <v>100</v>
      </c>
      <c r="H16" s="258">
        <f t="shared" si="1"/>
        <v>0</v>
      </c>
      <c r="I16" s="51">
        <v>100</v>
      </c>
      <c r="J16" s="254">
        <v>100</v>
      </c>
      <c r="K16" s="258">
        <f t="shared" si="2"/>
        <v>0</v>
      </c>
      <c r="L16" s="264">
        <f t="shared" si="3"/>
        <v>0</v>
      </c>
    </row>
    <row r="17" spans="1:13" ht="15.75" x14ac:dyDescent="0.25">
      <c r="A17" s="350" t="s">
        <v>448</v>
      </c>
      <c r="B17" s="253" t="s">
        <v>447</v>
      </c>
      <c r="C17" s="272">
        <f>C9+C10+C11+C14+C15</f>
        <v>3257752.3000000003</v>
      </c>
      <c r="D17" s="272">
        <f>D9+D10+D11+D14+D15-0.02</f>
        <v>3244194.2</v>
      </c>
      <c r="E17" s="273">
        <f>E9+E10+E11+E14+E15</f>
        <v>-13558.079999999907</v>
      </c>
      <c r="F17" s="272">
        <f t="shared" ref="F17:K17" si="4">F9+F10+F11+F14+F15</f>
        <v>3426175.7</v>
      </c>
      <c r="G17" s="272">
        <f t="shared" si="4"/>
        <v>3215227.7</v>
      </c>
      <c r="H17" s="273">
        <f t="shared" si="4"/>
        <v>-210948.00000000029</v>
      </c>
      <c r="I17" s="272">
        <f t="shared" si="4"/>
        <v>3253761.4</v>
      </c>
      <c r="J17" s="272">
        <f>J9+J10+J11+J14+J15</f>
        <v>3258170.8000000007</v>
      </c>
      <c r="K17" s="273">
        <f t="shared" si="4"/>
        <v>4409.400000000358</v>
      </c>
      <c r="L17" s="273">
        <f>L9+L10+L11+L14+L15</f>
        <v>-220096.67999999985</v>
      </c>
      <c r="M17" s="22"/>
    </row>
    <row r="18" spans="1:13" ht="15.75" x14ac:dyDescent="0.25">
      <c r="A18" s="350"/>
      <c r="B18" s="253" t="s">
        <v>456</v>
      </c>
      <c r="C18" s="272">
        <f>C12+C16</f>
        <v>10450</v>
      </c>
      <c r="D18" s="272">
        <f>D12+D16</f>
        <v>10300</v>
      </c>
      <c r="E18" s="273">
        <f t="shared" ref="E18:K18" si="5">E12+E16</f>
        <v>-150</v>
      </c>
      <c r="F18" s="272">
        <f t="shared" si="5"/>
        <v>10450</v>
      </c>
      <c r="G18" s="272">
        <f t="shared" si="5"/>
        <v>10300</v>
      </c>
      <c r="H18" s="273">
        <f t="shared" si="5"/>
        <v>-150</v>
      </c>
      <c r="I18" s="272">
        <f t="shared" si="5"/>
        <v>10450</v>
      </c>
      <c r="J18" s="272">
        <f t="shared" si="5"/>
        <v>10300</v>
      </c>
      <c r="K18" s="273">
        <f t="shared" si="5"/>
        <v>-150</v>
      </c>
      <c r="L18" s="273">
        <f t="shared" ref="L18" si="6">L12+L16</f>
        <v>-450</v>
      </c>
    </row>
    <row r="19" spans="1:13" ht="15.75" x14ac:dyDescent="0.25">
      <c r="A19" s="350"/>
      <c r="B19" s="253" t="s">
        <v>457</v>
      </c>
      <c r="C19" s="272">
        <f>C13</f>
        <v>500</v>
      </c>
      <c r="D19" s="272">
        <f t="shared" ref="D19:K19" si="7">D13</f>
        <v>259.5</v>
      </c>
      <c r="E19" s="273">
        <f t="shared" si="7"/>
        <v>-240.5</v>
      </c>
      <c r="F19" s="272">
        <f t="shared" si="7"/>
        <v>500</v>
      </c>
      <c r="G19" s="272">
        <f t="shared" si="7"/>
        <v>270.60000000000002</v>
      </c>
      <c r="H19" s="273">
        <f t="shared" si="7"/>
        <v>-229.39999999999998</v>
      </c>
      <c r="I19" s="272">
        <f t="shared" si="7"/>
        <v>500</v>
      </c>
      <c r="J19" s="272">
        <f t="shared" si="7"/>
        <v>267.2</v>
      </c>
      <c r="K19" s="273">
        <f t="shared" si="7"/>
        <v>-232.8</v>
      </c>
      <c r="L19" s="273">
        <f>L13</f>
        <v>-702.7</v>
      </c>
    </row>
    <row r="20" spans="1:13" ht="33.75" customHeight="1" x14ac:dyDescent="0.25">
      <c r="A20" s="351" t="s">
        <v>52</v>
      </c>
      <c r="B20" s="351"/>
      <c r="C20" s="351"/>
      <c r="D20" s="351"/>
      <c r="E20" s="351"/>
      <c r="F20" s="351"/>
      <c r="G20" s="351"/>
      <c r="H20" s="351"/>
      <c r="I20" s="351"/>
      <c r="J20" s="351"/>
      <c r="K20" s="351"/>
      <c r="L20" s="351"/>
    </row>
    <row r="21" spans="1:13" ht="76.5" customHeight="1" x14ac:dyDescent="0.25">
      <c r="A21" s="245" t="s">
        <v>53</v>
      </c>
      <c r="B21" s="245" t="s">
        <v>447</v>
      </c>
      <c r="C21" s="6">
        <v>17100</v>
      </c>
      <c r="D21" s="51">
        <v>17100</v>
      </c>
      <c r="E21" s="259">
        <f t="shared" ref="E21:E35" si="8">D21-C21</f>
        <v>0</v>
      </c>
      <c r="F21" s="51">
        <v>17100</v>
      </c>
      <c r="G21" s="51">
        <v>17100</v>
      </c>
      <c r="H21" s="259">
        <f t="shared" ref="H21:H35" si="9">G21-F21</f>
        <v>0</v>
      </c>
      <c r="I21" s="51">
        <v>17100</v>
      </c>
      <c r="J21" s="51">
        <v>17100</v>
      </c>
      <c r="K21" s="259">
        <f t="shared" ref="K21:K35" si="10">J21-I21</f>
        <v>0</v>
      </c>
      <c r="L21" s="264">
        <f t="shared" ref="L21:L35" si="11">E21+H21+K21</f>
        <v>0</v>
      </c>
    </row>
    <row r="22" spans="1:13" ht="39" customHeight="1" x14ac:dyDescent="0.25">
      <c r="A22" s="292" t="s">
        <v>63</v>
      </c>
      <c r="B22" s="245" t="s">
        <v>447</v>
      </c>
      <c r="C22" s="6">
        <v>29167</v>
      </c>
      <c r="D22" s="57">
        <v>10866.8</v>
      </c>
      <c r="E22" s="259">
        <f t="shared" si="8"/>
        <v>-18300.2</v>
      </c>
      <c r="F22" s="57">
        <v>29167</v>
      </c>
      <c r="G22" s="51">
        <v>0</v>
      </c>
      <c r="H22" s="259">
        <f t="shared" si="9"/>
        <v>-29167</v>
      </c>
      <c r="I22" s="51">
        <v>23652.2</v>
      </c>
      <c r="J22" s="51">
        <v>0</v>
      </c>
      <c r="K22" s="259">
        <f t="shared" si="10"/>
        <v>-23652.2</v>
      </c>
      <c r="L22" s="264">
        <f t="shared" si="11"/>
        <v>-71119.399999999994</v>
      </c>
    </row>
    <row r="23" spans="1:13" ht="34.5" customHeight="1" x14ac:dyDescent="0.25">
      <c r="A23" s="292"/>
      <c r="B23" s="245" t="s">
        <v>456</v>
      </c>
      <c r="C23" s="6">
        <v>30000</v>
      </c>
      <c r="D23" s="19">
        <v>11100</v>
      </c>
      <c r="E23" s="259">
        <f t="shared" si="8"/>
        <v>-18900</v>
      </c>
      <c r="F23" s="57">
        <v>30000</v>
      </c>
      <c r="G23" s="57">
        <v>10000</v>
      </c>
      <c r="H23" s="259">
        <f t="shared" si="9"/>
        <v>-20000</v>
      </c>
      <c r="I23" s="57">
        <v>30000</v>
      </c>
      <c r="J23" s="57">
        <v>10000</v>
      </c>
      <c r="K23" s="259">
        <f t="shared" si="10"/>
        <v>-20000</v>
      </c>
      <c r="L23" s="264">
        <f t="shared" si="11"/>
        <v>-58900</v>
      </c>
    </row>
    <row r="24" spans="1:13" ht="27" customHeight="1" x14ac:dyDescent="0.25">
      <c r="A24" s="293" t="s">
        <v>72</v>
      </c>
      <c r="B24" s="245" t="s">
        <v>447</v>
      </c>
      <c r="C24" s="6">
        <v>400</v>
      </c>
      <c r="D24" s="19">
        <v>0</v>
      </c>
      <c r="E24" s="259">
        <f t="shared" si="8"/>
        <v>-400</v>
      </c>
      <c r="F24" s="57">
        <v>400</v>
      </c>
      <c r="G24" s="57">
        <v>0</v>
      </c>
      <c r="H24" s="259">
        <f t="shared" si="9"/>
        <v>-400</v>
      </c>
      <c r="I24" s="57">
        <v>400</v>
      </c>
      <c r="J24" s="57">
        <v>0</v>
      </c>
      <c r="K24" s="259">
        <f t="shared" si="10"/>
        <v>-400</v>
      </c>
      <c r="L24" s="264">
        <f t="shared" si="11"/>
        <v>-1200</v>
      </c>
    </row>
    <row r="25" spans="1:13" ht="27" customHeight="1" x14ac:dyDescent="0.25">
      <c r="A25" s="294"/>
      <c r="B25" s="245" t="s">
        <v>456</v>
      </c>
      <c r="C25" s="6">
        <v>1100</v>
      </c>
      <c r="D25" s="65">
        <v>100</v>
      </c>
      <c r="E25" s="259">
        <f t="shared" si="8"/>
        <v>-1000</v>
      </c>
      <c r="F25" s="61">
        <v>1100</v>
      </c>
      <c r="G25" s="61">
        <v>100</v>
      </c>
      <c r="H25" s="259">
        <f t="shared" si="9"/>
        <v>-1000</v>
      </c>
      <c r="I25" s="61">
        <v>1100</v>
      </c>
      <c r="J25" s="61">
        <v>100</v>
      </c>
      <c r="K25" s="259">
        <f t="shared" si="10"/>
        <v>-1000</v>
      </c>
      <c r="L25" s="264">
        <f t="shared" si="11"/>
        <v>-3000</v>
      </c>
    </row>
    <row r="26" spans="1:13" ht="48" customHeight="1" x14ac:dyDescent="0.25">
      <c r="A26" s="292" t="s">
        <v>416</v>
      </c>
      <c r="B26" s="245" t="s">
        <v>447</v>
      </c>
      <c r="C26" s="6">
        <v>550</v>
      </c>
      <c r="D26" s="19">
        <v>550</v>
      </c>
      <c r="E26" s="259">
        <f t="shared" si="8"/>
        <v>0</v>
      </c>
      <c r="F26" s="57">
        <v>550</v>
      </c>
      <c r="G26" s="57">
        <v>550</v>
      </c>
      <c r="H26" s="259">
        <f t="shared" si="9"/>
        <v>0</v>
      </c>
      <c r="I26" s="57">
        <v>550</v>
      </c>
      <c r="J26" s="57">
        <v>550</v>
      </c>
      <c r="K26" s="259">
        <f t="shared" si="10"/>
        <v>0</v>
      </c>
      <c r="L26" s="264">
        <f t="shared" si="11"/>
        <v>0</v>
      </c>
    </row>
    <row r="27" spans="1:13" ht="42" customHeight="1" x14ac:dyDescent="0.25">
      <c r="A27" s="292"/>
      <c r="B27" s="245" t="s">
        <v>456</v>
      </c>
      <c r="C27" s="6">
        <v>4400</v>
      </c>
      <c r="D27" s="19">
        <v>3000</v>
      </c>
      <c r="E27" s="259">
        <f t="shared" si="8"/>
        <v>-1400</v>
      </c>
      <c r="F27" s="57">
        <v>4400</v>
      </c>
      <c r="G27" s="57">
        <v>3000</v>
      </c>
      <c r="H27" s="259">
        <f t="shared" si="9"/>
        <v>-1400</v>
      </c>
      <c r="I27" s="57">
        <v>4400</v>
      </c>
      <c r="J27" s="57">
        <v>3000</v>
      </c>
      <c r="K27" s="259">
        <f t="shared" si="10"/>
        <v>-1400</v>
      </c>
      <c r="L27" s="264">
        <f t="shared" si="11"/>
        <v>-4200</v>
      </c>
    </row>
    <row r="28" spans="1:13" ht="64.5" customHeight="1" x14ac:dyDescent="0.25">
      <c r="A28" s="245" t="s">
        <v>102</v>
      </c>
      <c r="B28" s="245" t="s">
        <v>447</v>
      </c>
      <c r="C28" s="6">
        <v>11598</v>
      </c>
      <c r="D28" s="19">
        <v>2499.9</v>
      </c>
      <c r="E28" s="259">
        <f t="shared" si="8"/>
        <v>-9098.1</v>
      </c>
      <c r="F28" s="57">
        <v>15998</v>
      </c>
      <c r="G28" s="57">
        <v>0</v>
      </c>
      <c r="H28" s="259">
        <f t="shared" si="9"/>
        <v>-15998</v>
      </c>
      <c r="I28" s="57">
        <v>17998</v>
      </c>
      <c r="J28" s="57">
        <v>0</v>
      </c>
      <c r="K28" s="259">
        <f t="shared" si="10"/>
        <v>-17998</v>
      </c>
      <c r="L28" s="264">
        <f t="shared" si="11"/>
        <v>-43094.1</v>
      </c>
    </row>
    <row r="29" spans="1:13" ht="100.5" customHeight="1" x14ac:dyDescent="0.25">
      <c r="A29" s="242" t="s">
        <v>105</v>
      </c>
      <c r="B29" s="245" t="s">
        <v>447</v>
      </c>
      <c r="C29" s="6">
        <v>1000</v>
      </c>
      <c r="D29" s="19">
        <v>0</v>
      </c>
      <c r="E29" s="259">
        <f t="shared" si="8"/>
        <v>-1000</v>
      </c>
      <c r="F29" s="57">
        <v>1000</v>
      </c>
      <c r="G29" s="57">
        <v>0</v>
      </c>
      <c r="H29" s="259">
        <f t="shared" si="9"/>
        <v>-1000</v>
      </c>
      <c r="I29" s="57">
        <v>2000</v>
      </c>
      <c r="J29" s="57">
        <v>0</v>
      </c>
      <c r="K29" s="259">
        <f t="shared" si="10"/>
        <v>-2000</v>
      </c>
      <c r="L29" s="264">
        <f t="shared" si="11"/>
        <v>-4000</v>
      </c>
    </row>
    <row r="30" spans="1:13" ht="48.75" customHeight="1" x14ac:dyDescent="0.25">
      <c r="A30" s="292" t="s">
        <v>108</v>
      </c>
      <c r="B30" s="245" t="s">
        <v>447</v>
      </c>
      <c r="C30" s="6">
        <v>2902.5</v>
      </c>
      <c r="D30" s="19">
        <v>2902.5</v>
      </c>
      <c r="E30" s="259">
        <f t="shared" si="8"/>
        <v>0</v>
      </c>
      <c r="F30" s="6">
        <v>2902.5</v>
      </c>
      <c r="G30" s="57">
        <v>3495.1</v>
      </c>
      <c r="H30" s="259">
        <f t="shared" si="9"/>
        <v>592.59999999999991</v>
      </c>
      <c r="I30" s="6">
        <v>2902.5</v>
      </c>
      <c r="J30" s="57">
        <v>0</v>
      </c>
      <c r="K30" s="259">
        <f t="shared" si="10"/>
        <v>-2902.5</v>
      </c>
      <c r="L30" s="264">
        <f t="shared" si="11"/>
        <v>-2309.9</v>
      </c>
    </row>
    <row r="31" spans="1:13" ht="48.75" customHeight="1" x14ac:dyDescent="0.25">
      <c r="A31" s="292"/>
      <c r="B31" s="245" t="s">
        <v>449</v>
      </c>
      <c r="C31" s="6">
        <v>0</v>
      </c>
      <c r="D31" s="57">
        <v>0</v>
      </c>
      <c r="E31" s="259">
        <f t="shared" si="8"/>
        <v>0</v>
      </c>
      <c r="F31" s="57">
        <v>0</v>
      </c>
      <c r="G31" s="57">
        <v>12391.7</v>
      </c>
      <c r="H31" s="259">
        <f t="shared" si="9"/>
        <v>12391.7</v>
      </c>
      <c r="I31" s="57">
        <v>0</v>
      </c>
      <c r="J31" s="57">
        <v>0</v>
      </c>
      <c r="K31" s="259">
        <f t="shared" si="10"/>
        <v>0</v>
      </c>
      <c r="L31" s="264">
        <f t="shared" si="11"/>
        <v>12391.7</v>
      </c>
    </row>
    <row r="32" spans="1:13" ht="32.25" customHeight="1" x14ac:dyDescent="0.25">
      <c r="A32" s="292" t="s">
        <v>116</v>
      </c>
      <c r="B32" s="245" t="s">
        <v>447</v>
      </c>
      <c r="C32" s="6">
        <v>248986</v>
      </c>
      <c r="D32" s="57">
        <v>240372.39999999997</v>
      </c>
      <c r="E32" s="259">
        <f t="shared" si="8"/>
        <v>-8613.6000000000349</v>
      </c>
      <c r="F32" s="57">
        <v>232866</v>
      </c>
      <c r="G32" s="57">
        <v>232787.5</v>
      </c>
      <c r="H32" s="259">
        <f t="shared" si="9"/>
        <v>-78.5</v>
      </c>
      <c r="I32" s="57">
        <v>200100</v>
      </c>
      <c r="J32" s="57">
        <v>233138.2</v>
      </c>
      <c r="K32" s="259">
        <f t="shared" si="10"/>
        <v>33038.200000000012</v>
      </c>
      <c r="L32" s="264">
        <f t="shared" si="11"/>
        <v>24346.099999999977</v>
      </c>
    </row>
    <row r="33" spans="1:16369" ht="27" customHeight="1" x14ac:dyDescent="0.25">
      <c r="A33" s="292"/>
      <c r="B33" s="245" t="s">
        <v>456</v>
      </c>
      <c r="C33" s="6">
        <v>22650</v>
      </c>
      <c r="D33" s="57">
        <v>129363.9</v>
      </c>
      <c r="E33" s="259">
        <f t="shared" si="8"/>
        <v>106713.9</v>
      </c>
      <c r="F33" s="57">
        <v>22650</v>
      </c>
      <c r="G33" s="57">
        <v>30000</v>
      </c>
      <c r="H33" s="259">
        <f t="shared" si="9"/>
        <v>7350</v>
      </c>
      <c r="I33" s="57">
        <v>22650</v>
      </c>
      <c r="J33" s="57">
        <v>30000</v>
      </c>
      <c r="K33" s="259">
        <f t="shared" si="10"/>
        <v>7350</v>
      </c>
      <c r="L33" s="264">
        <f t="shared" si="11"/>
        <v>121413.9</v>
      </c>
    </row>
    <row r="34" spans="1:16369" ht="39" customHeight="1" x14ac:dyDescent="0.25">
      <c r="A34" s="245" t="s">
        <v>120</v>
      </c>
      <c r="B34" s="245" t="s">
        <v>447</v>
      </c>
      <c r="C34" s="6">
        <v>15000</v>
      </c>
      <c r="D34" s="57">
        <v>31500</v>
      </c>
      <c r="E34" s="259">
        <f t="shared" si="8"/>
        <v>16500</v>
      </c>
      <c r="F34" s="57">
        <v>15000</v>
      </c>
      <c r="G34" s="57">
        <v>16500</v>
      </c>
      <c r="H34" s="259">
        <f t="shared" si="9"/>
        <v>1500</v>
      </c>
      <c r="I34" s="57">
        <v>15000</v>
      </c>
      <c r="J34" s="57">
        <v>16500</v>
      </c>
      <c r="K34" s="259">
        <f t="shared" si="10"/>
        <v>1500</v>
      </c>
      <c r="L34" s="264">
        <f t="shared" si="11"/>
        <v>19500</v>
      </c>
    </row>
    <row r="35" spans="1:16369" ht="102.75" customHeight="1" x14ac:dyDescent="0.25">
      <c r="A35" s="245" t="s">
        <v>460</v>
      </c>
      <c r="B35" s="245" t="s">
        <v>447</v>
      </c>
      <c r="C35" s="6">
        <v>0</v>
      </c>
      <c r="D35" s="57">
        <v>0</v>
      </c>
      <c r="E35" s="259">
        <f t="shared" si="8"/>
        <v>0</v>
      </c>
      <c r="F35" s="57">
        <v>0</v>
      </c>
      <c r="G35" s="57">
        <v>0</v>
      </c>
      <c r="H35" s="259">
        <f t="shared" si="9"/>
        <v>0</v>
      </c>
      <c r="I35" s="57">
        <v>3200</v>
      </c>
      <c r="J35" s="57">
        <v>0</v>
      </c>
      <c r="K35" s="259">
        <f t="shared" si="10"/>
        <v>-3200</v>
      </c>
      <c r="L35" s="264">
        <f t="shared" si="11"/>
        <v>-3200</v>
      </c>
    </row>
    <row r="36" spans="1:16369" s="22" customFormat="1" ht="15.75" x14ac:dyDescent="0.25">
      <c r="A36" s="350" t="s">
        <v>450</v>
      </c>
      <c r="B36" s="253" t="s">
        <v>447</v>
      </c>
      <c r="C36" s="272">
        <f>C21+C22+C24+C26+C28+C29+C30+C32+C34+C35</f>
        <v>326703.5</v>
      </c>
      <c r="D36" s="272">
        <f>D21+D22+D24+D26+D28+D29+D30+D32+D34+D35-0.04</f>
        <v>305791.56</v>
      </c>
      <c r="E36" s="273">
        <f>E21+E22+E24+E26+E28+E29+E30+E32+E34+E35</f>
        <v>-20911.900000000038</v>
      </c>
      <c r="F36" s="272">
        <f t="shared" ref="F36:G36" si="12">F21+F22+F24+F26+F28+F29+F30+F32+F34+F35</f>
        <v>314983.5</v>
      </c>
      <c r="G36" s="272">
        <f t="shared" si="12"/>
        <v>270432.59999999998</v>
      </c>
      <c r="H36" s="273">
        <f>H21+H22+H24+H26+H28+H29+H30+H32+H34+H35</f>
        <v>-44550.9</v>
      </c>
      <c r="I36" s="272">
        <f t="shared" ref="I36:J36" si="13">I21+I22+I24+I26+I28+I29+I30+I32+I34+I35</f>
        <v>282902.7</v>
      </c>
      <c r="J36" s="272">
        <f t="shared" si="13"/>
        <v>267288.2</v>
      </c>
      <c r="K36" s="273">
        <f>K21+K22+K24+K26+K28+K29+K30+K32+K34+K35</f>
        <v>-15614.499999999985</v>
      </c>
      <c r="L36" s="273">
        <f>L21+L22+L24+L26+L28+L29+L30+L32+L34+L35</f>
        <v>-81077.300000000017</v>
      </c>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c r="UE36"/>
      <c r="UF36"/>
      <c r="UG36"/>
      <c r="UH36"/>
      <c r="UI36"/>
      <c r="UJ36"/>
      <c r="UK36"/>
      <c r="UL36"/>
      <c r="UM36"/>
      <c r="UN36"/>
      <c r="UO36"/>
      <c r="UP36"/>
      <c r="UQ36"/>
      <c r="UR36"/>
      <c r="US36"/>
      <c r="UT36"/>
      <c r="UU36"/>
      <c r="UV36"/>
      <c r="UW36"/>
      <c r="UX36"/>
      <c r="UY36"/>
      <c r="UZ36"/>
      <c r="VA36"/>
      <c r="VB36"/>
      <c r="VC36"/>
      <c r="VD36"/>
      <c r="VE36"/>
      <c r="VF36"/>
      <c r="VG36"/>
      <c r="VH36"/>
      <c r="VI36"/>
      <c r="VJ36"/>
      <c r="VK36"/>
      <c r="VL36"/>
      <c r="VM36"/>
      <c r="VN36"/>
      <c r="VO36"/>
      <c r="VP36"/>
      <c r="VQ36"/>
      <c r="VR36"/>
      <c r="VS36"/>
      <c r="VT36"/>
      <c r="VU36"/>
      <c r="VV36"/>
      <c r="VW36"/>
      <c r="VX36"/>
      <c r="VY36"/>
      <c r="VZ36"/>
      <c r="WA36"/>
      <c r="WB36"/>
      <c r="WC36"/>
      <c r="WD36"/>
      <c r="WE36"/>
      <c r="WF36"/>
      <c r="WG36"/>
      <c r="WH36"/>
      <c r="WI36"/>
      <c r="WJ36"/>
      <c r="WK36"/>
      <c r="WL36"/>
      <c r="WM36"/>
      <c r="WN36"/>
      <c r="WO36"/>
      <c r="WP36"/>
      <c r="WQ36"/>
      <c r="WR36"/>
      <c r="WS36"/>
      <c r="WT36"/>
      <c r="WU36"/>
      <c r="WV36"/>
      <c r="WW36"/>
      <c r="WX36"/>
      <c r="WY36"/>
      <c r="WZ36"/>
      <c r="XA36"/>
      <c r="XB36"/>
      <c r="XC36"/>
      <c r="XD36"/>
      <c r="XE36"/>
      <c r="XF36"/>
      <c r="XG36"/>
      <c r="XH36"/>
      <c r="XI36"/>
      <c r="XJ36"/>
      <c r="XK36"/>
      <c r="XL36"/>
      <c r="XM36"/>
      <c r="XN36"/>
      <c r="XO36"/>
      <c r="XP36"/>
      <c r="XQ36"/>
      <c r="XR36"/>
      <c r="XS36"/>
      <c r="XT36"/>
      <c r="XU36"/>
      <c r="XV36"/>
      <c r="XW36"/>
      <c r="XX36"/>
      <c r="XY36"/>
      <c r="XZ36"/>
      <c r="YA36"/>
      <c r="YB36"/>
      <c r="YC36"/>
      <c r="YD36"/>
      <c r="YE36"/>
      <c r="YF36"/>
      <c r="YG36"/>
      <c r="YH36"/>
      <c r="YI36"/>
      <c r="YJ36"/>
      <c r="YK36"/>
      <c r="YL36"/>
      <c r="YM36"/>
      <c r="YN36"/>
      <c r="YO36"/>
      <c r="YP36"/>
      <c r="YQ36"/>
      <c r="YR36"/>
      <c r="YS36"/>
      <c r="YT36"/>
      <c r="YU36"/>
      <c r="YV36"/>
      <c r="YW36"/>
      <c r="YX36"/>
      <c r="YY36"/>
      <c r="YZ36"/>
      <c r="ZA36"/>
      <c r="ZB36"/>
      <c r="ZC36"/>
      <c r="ZD36"/>
      <c r="ZE36"/>
      <c r="ZF36"/>
      <c r="ZG36"/>
      <c r="ZH36"/>
      <c r="ZI36"/>
      <c r="ZJ36"/>
      <c r="ZK36"/>
      <c r="ZL36"/>
      <c r="ZM36"/>
      <c r="ZN36"/>
      <c r="ZO36"/>
      <c r="ZP36"/>
      <c r="ZQ36"/>
      <c r="ZR36"/>
      <c r="ZS36"/>
      <c r="ZT36"/>
      <c r="ZU36"/>
      <c r="ZV36"/>
      <c r="ZW36"/>
      <c r="ZX36"/>
      <c r="ZY36"/>
      <c r="ZZ36"/>
      <c r="AAA36"/>
      <c r="AAB36"/>
      <c r="AAC36"/>
      <c r="AAD36"/>
      <c r="AAE36"/>
      <c r="AAF36"/>
      <c r="AAG36"/>
      <c r="AAH36"/>
      <c r="AAI36"/>
      <c r="AAJ36"/>
      <c r="AAK36"/>
      <c r="AAL36"/>
      <c r="AAM36"/>
      <c r="AAN36"/>
      <c r="AAO36"/>
      <c r="AAP36"/>
      <c r="AAQ36"/>
      <c r="AAR36"/>
      <c r="AAS36"/>
      <c r="AAT36"/>
      <c r="AAU36"/>
      <c r="AAV36"/>
      <c r="AAW36"/>
      <c r="AAX36"/>
      <c r="AAY36"/>
      <c r="AAZ36"/>
      <c r="ABA36"/>
      <c r="ABB36"/>
      <c r="ABC36"/>
      <c r="ABD36"/>
      <c r="ABE36"/>
      <c r="ABF36"/>
      <c r="ABG36"/>
      <c r="ABH36"/>
      <c r="ABI36"/>
      <c r="ABJ36"/>
      <c r="ABK36"/>
      <c r="ABL36"/>
      <c r="ABM36"/>
      <c r="ABN36"/>
      <c r="ABO36"/>
      <c r="ABP36"/>
      <c r="ABQ36"/>
      <c r="ABR36"/>
      <c r="ABS36"/>
      <c r="ABT36"/>
      <c r="ABU36"/>
      <c r="ABV36"/>
      <c r="ABW36"/>
      <c r="ABX36"/>
      <c r="ABY36"/>
      <c r="ABZ36"/>
      <c r="ACA36"/>
      <c r="ACB36"/>
      <c r="ACC36"/>
      <c r="ACD36"/>
      <c r="ACE36"/>
      <c r="ACF36"/>
      <c r="ACG36"/>
      <c r="ACH36"/>
      <c r="ACI36"/>
      <c r="ACJ36"/>
      <c r="ACK36"/>
      <c r="ACL36"/>
      <c r="ACM36"/>
      <c r="ACN36"/>
      <c r="ACO36"/>
      <c r="ACP36"/>
      <c r="ACQ36"/>
      <c r="ACR36"/>
      <c r="ACS36"/>
      <c r="ACT36"/>
      <c r="ACU36"/>
      <c r="ACV36"/>
      <c r="ACW36"/>
      <c r="ACX36"/>
      <c r="ACY36"/>
      <c r="ACZ36"/>
      <c r="ADA36"/>
      <c r="ADB36"/>
      <c r="ADC36"/>
      <c r="ADD36"/>
      <c r="ADE36"/>
      <c r="ADF36"/>
      <c r="ADG36"/>
      <c r="ADH36"/>
      <c r="ADI36"/>
      <c r="ADJ36"/>
      <c r="ADK36"/>
      <c r="ADL36"/>
      <c r="ADM36"/>
      <c r="ADN36"/>
      <c r="ADO36"/>
      <c r="ADP36"/>
      <c r="ADQ36"/>
      <c r="ADR36"/>
      <c r="ADS36"/>
      <c r="ADT36"/>
      <c r="ADU36"/>
      <c r="ADV36"/>
      <c r="ADW36"/>
      <c r="ADX36"/>
      <c r="ADY36"/>
      <c r="ADZ36"/>
      <c r="AEA36"/>
      <c r="AEB36"/>
      <c r="AEC36"/>
      <c r="AED36"/>
      <c r="AEE36"/>
      <c r="AEF36"/>
      <c r="AEG36"/>
      <c r="AEH36"/>
      <c r="AEI36"/>
      <c r="AEJ36"/>
      <c r="AEK36"/>
      <c r="AEL36"/>
      <c r="AEM36"/>
      <c r="AEN36"/>
      <c r="AEO36"/>
      <c r="AEP36"/>
      <c r="AEQ36"/>
      <c r="AER36"/>
      <c r="AES36"/>
      <c r="AET36"/>
      <c r="AEU36"/>
      <c r="AEV36"/>
      <c r="AEW36"/>
      <c r="AEX36"/>
      <c r="AEY36"/>
      <c r="AEZ36"/>
      <c r="AFA36"/>
      <c r="AFB36"/>
      <c r="AFC36"/>
      <c r="AFD36"/>
      <c r="AFE36"/>
      <c r="AFF36"/>
      <c r="AFG36"/>
      <c r="AFH36"/>
      <c r="AFI36"/>
      <c r="AFJ36"/>
      <c r="AFK36"/>
      <c r="AFL36"/>
      <c r="AFM36"/>
      <c r="AFN36"/>
      <c r="AFO36"/>
      <c r="AFP36"/>
      <c r="AFQ36"/>
      <c r="AFR36"/>
      <c r="AFS36"/>
      <c r="AFT36"/>
      <c r="AFU36"/>
      <c r="AFV36"/>
      <c r="AFW36"/>
      <c r="AFX36"/>
      <c r="AFY36"/>
      <c r="AFZ36"/>
      <c r="AGA36"/>
      <c r="AGB36"/>
      <c r="AGC36"/>
      <c r="AGD36"/>
      <c r="AGE36"/>
      <c r="AGF36"/>
      <c r="AGG36"/>
      <c r="AGH36"/>
      <c r="AGI36"/>
      <c r="AGJ36"/>
      <c r="AGK36"/>
      <c r="AGL36"/>
      <c r="AGM36"/>
      <c r="AGN36"/>
      <c r="AGO36"/>
      <c r="AGP36"/>
      <c r="AGQ36"/>
      <c r="AGR36"/>
      <c r="AGS36"/>
      <c r="AGT36"/>
      <c r="AGU36"/>
      <c r="AGV36"/>
      <c r="AGW36"/>
      <c r="AGX36"/>
      <c r="AGY36"/>
      <c r="AGZ36"/>
      <c r="AHA36"/>
      <c r="AHB36"/>
      <c r="AHC36"/>
      <c r="AHD36"/>
      <c r="AHE36"/>
      <c r="AHF36"/>
      <c r="AHG36"/>
      <c r="AHH36"/>
      <c r="AHI36"/>
      <c r="AHJ36"/>
      <c r="AHK36"/>
      <c r="AHL36"/>
      <c r="AHM36"/>
      <c r="AHN36"/>
      <c r="AHO36"/>
      <c r="AHP36"/>
      <c r="AHQ36"/>
      <c r="AHR36"/>
      <c r="AHS36"/>
      <c r="AHT36"/>
      <c r="AHU36"/>
      <c r="AHV36"/>
      <c r="AHW36"/>
      <c r="AHX36"/>
      <c r="AHY36"/>
      <c r="AHZ36"/>
      <c r="AIA36"/>
      <c r="AIB36"/>
      <c r="AIC36"/>
      <c r="AID36"/>
      <c r="AIE36"/>
      <c r="AIF36"/>
      <c r="AIG36"/>
      <c r="AIH36"/>
      <c r="AII36"/>
      <c r="AIJ36"/>
      <c r="AIK36"/>
      <c r="AIL36"/>
      <c r="AIM36"/>
      <c r="AIN36"/>
      <c r="AIO36"/>
      <c r="AIP36"/>
      <c r="AIQ36"/>
      <c r="AIR36"/>
      <c r="AIS36"/>
      <c r="AIT36"/>
      <c r="AIU36"/>
      <c r="AIV36"/>
      <c r="AIW36"/>
      <c r="AIX36"/>
      <c r="AIY36"/>
      <c r="AIZ36"/>
      <c r="AJA36"/>
      <c r="AJB36"/>
      <c r="AJC36"/>
      <c r="AJD36"/>
      <c r="AJE36"/>
      <c r="AJF36"/>
      <c r="AJG36"/>
      <c r="AJH36"/>
      <c r="AJI36"/>
      <c r="AJJ36"/>
      <c r="AJK36"/>
      <c r="AJL36"/>
      <c r="AJM36"/>
      <c r="AJN36"/>
      <c r="AJO36"/>
      <c r="AJP36"/>
      <c r="AJQ36"/>
      <c r="AJR36"/>
      <c r="AJS36"/>
      <c r="AJT36"/>
      <c r="AJU36"/>
      <c r="AJV36"/>
      <c r="AJW36"/>
      <c r="AJX36"/>
      <c r="AJY36"/>
      <c r="AJZ36"/>
      <c r="AKA36"/>
      <c r="AKB36"/>
      <c r="AKC36"/>
      <c r="AKD36"/>
      <c r="AKE36"/>
      <c r="AKF36"/>
      <c r="AKG36"/>
      <c r="AKH36"/>
      <c r="AKI36"/>
      <c r="AKJ36"/>
      <c r="AKK36"/>
      <c r="AKL36"/>
      <c r="AKM36"/>
      <c r="AKN36"/>
      <c r="AKO36"/>
      <c r="AKP36"/>
      <c r="AKQ36"/>
      <c r="AKR36"/>
      <c r="AKS36"/>
      <c r="AKT36"/>
      <c r="AKU36"/>
      <c r="AKV36"/>
      <c r="AKW36"/>
      <c r="AKX36"/>
      <c r="AKY36"/>
      <c r="AKZ36"/>
      <c r="ALA36"/>
      <c r="ALB36"/>
      <c r="ALC36"/>
      <c r="ALD36"/>
      <c r="ALE36"/>
      <c r="ALF36"/>
      <c r="ALG36"/>
      <c r="ALH36"/>
      <c r="ALI36"/>
      <c r="ALJ36"/>
      <c r="ALK36"/>
      <c r="ALL36"/>
      <c r="ALM36"/>
      <c r="ALN36"/>
      <c r="ALO36"/>
      <c r="ALP36"/>
      <c r="ALQ36"/>
      <c r="ALR36"/>
      <c r="ALS36"/>
      <c r="ALT36"/>
      <c r="ALU36"/>
      <c r="ALV36"/>
      <c r="ALW36"/>
      <c r="ALX36"/>
      <c r="ALY36"/>
      <c r="ALZ36"/>
      <c r="AMA36"/>
      <c r="AMB36"/>
      <c r="AMC36"/>
      <c r="AMD36"/>
      <c r="AME36"/>
      <c r="AMF36"/>
      <c r="AMG36"/>
      <c r="AMH36"/>
      <c r="AMI36"/>
      <c r="AMJ36"/>
      <c r="AMK36"/>
      <c r="AML36"/>
      <c r="AMM36"/>
      <c r="AMN36"/>
      <c r="AMO36"/>
      <c r="AMP36"/>
      <c r="AMQ36"/>
      <c r="AMR36"/>
      <c r="AMS36"/>
      <c r="AMT36"/>
      <c r="AMU36"/>
      <c r="AMV36"/>
      <c r="AMW36"/>
      <c r="AMX36"/>
      <c r="AMY36"/>
      <c r="AMZ36"/>
      <c r="ANA36"/>
      <c r="ANB36"/>
      <c r="ANC36"/>
      <c r="AND36"/>
      <c r="ANE36"/>
      <c r="ANF36"/>
      <c r="ANG36"/>
      <c r="ANH36"/>
      <c r="ANI36"/>
      <c r="ANJ36"/>
      <c r="ANK36"/>
      <c r="ANL36"/>
      <c r="ANM36"/>
      <c r="ANN36"/>
      <c r="ANO36"/>
      <c r="ANP36"/>
      <c r="ANQ36"/>
      <c r="ANR36"/>
      <c r="ANS36"/>
      <c r="ANT36"/>
      <c r="ANU36"/>
      <c r="ANV36"/>
      <c r="ANW36"/>
      <c r="ANX36"/>
      <c r="ANY36"/>
      <c r="ANZ36"/>
      <c r="AOA36"/>
      <c r="AOB36"/>
      <c r="AOC36"/>
      <c r="AOD36"/>
      <c r="AOE36"/>
      <c r="AOF36"/>
      <c r="AOG36"/>
      <c r="AOH36"/>
      <c r="AOI36"/>
      <c r="AOJ36"/>
      <c r="AOK36"/>
      <c r="AOL36"/>
      <c r="AOM36"/>
      <c r="AON36"/>
      <c r="AOO36"/>
      <c r="AOP36"/>
      <c r="AOQ36"/>
      <c r="AOR36"/>
      <c r="AOS36"/>
      <c r="AOT36"/>
      <c r="AOU36"/>
      <c r="AOV36"/>
      <c r="AOW36"/>
      <c r="AOX36"/>
      <c r="AOY36"/>
      <c r="AOZ36"/>
      <c r="APA36"/>
      <c r="APB36"/>
      <c r="APC36"/>
      <c r="APD36"/>
      <c r="APE36"/>
      <c r="APF36"/>
      <c r="APG36"/>
      <c r="APH36"/>
      <c r="API36"/>
      <c r="APJ36"/>
      <c r="APK36"/>
      <c r="APL36"/>
      <c r="APM36"/>
      <c r="APN36"/>
      <c r="APO36"/>
      <c r="APP36"/>
      <c r="APQ36"/>
      <c r="APR36"/>
      <c r="APS36"/>
      <c r="APT36"/>
      <c r="APU36"/>
      <c r="APV36"/>
      <c r="APW36"/>
      <c r="APX36"/>
      <c r="APY36"/>
      <c r="APZ36"/>
      <c r="AQA36"/>
      <c r="AQB36"/>
      <c r="AQC36"/>
      <c r="AQD36"/>
      <c r="AQE36"/>
      <c r="AQF36"/>
      <c r="AQG36"/>
      <c r="AQH36"/>
      <c r="AQI36"/>
      <c r="AQJ36"/>
      <c r="AQK36"/>
      <c r="AQL36"/>
      <c r="AQM36"/>
      <c r="AQN36"/>
      <c r="AQO36"/>
      <c r="AQP36"/>
      <c r="AQQ36"/>
      <c r="AQR36"/>
      <c r="AQS36"/>
      <c r="AQT36"/>
      <c r="AQU36"/>
      <c r="AQV36"/>
      <c r="AQW36"/>
      <c r="AQX36"/>
      <c r="AQY36"/>
      <c r="AQZ36"/>
      <c r="ARA36"/>
      <c r="ARB36"/>
      <c r="ARC36"/>
      <c r="ARD36"/>
      <c r="ARE36"/>
      <c r="ARF36"/>
      <c r="ARG36"/>
      <c r="ARH36"/>
      <c r="ARI36"/>
      <c r="ARJ36"/>
      <c r="ARK36"/>
      <c r="ARL36"/>
      <c r="ARM36"/>
      <c r="ARN36"/>
      <c r="ARO36"/>
      <c r="ARP36"/>
      <c r="ARQ36"/>
      <c r="ARR36"/>
      <c r="ARS36"/>
      <c r="ART36"/>
      <c r="ARU36"/>
      <c r="ARV36"/>
      <c r="ARW36"/>
      <c r="ARX36"/>
      <c r="ARY36"/>
      <c r="ARZ36"/>
      <c r="ASA36"/>
      <c r="ASB36"/>
      <c r="ASC36"/>
      <c r="ASD36"/>
      <c r="ASE36"/>
      <c r="ASF36"/>
      <c r="ASG36"/>
      <c r="ASH36"/>
      <c r="ASI36"/>
      <c r="ASJ36"/>
      <c r="ASK36"/>
      <c r="ASL36"/>
      <c r="ASM36"/>
      <c r="ASN36"/>
      <c r="ASO36"/>
      <c r="ASP36"/>
      <c r="ASQ36"/>
      <c r="ASR36"/>
      <c r="ASS36"/>
      <c r="AST36"/>
      <c r="ASU36"/>
      <c r="ASV36"/>
      <c r="ASW36"/>
      <c r="ASX36"/>
      <c r="ASY36"/>
      <c r="ASZ36"/>
      <c r="ATA36"/>
      <c r="ATB36"/>
      <c r="ATC36"/>
      <c r="ATD36"/>
      <c r="ATE36"/>
      <c r="ATF36"/>
      <c r="ATG36"/>
      <c r="ATH36"/>
      <c r="ATI36"/>
      <c r="ATJ36"/>
      <c r="ATK36"/>
      <c r="ATL36"/>
      <c r="ATM36"/>
      <c r="ATN36"/>
      <c r="ATO36"/>
      <c r="ATP36"/>
      <c r="ATQ36"/>
      <c r="ATR36"/>
      <c r="ATS36"/>
      <c r="ATT36"/>
      <c r="ATU36"/>
      <c r="ATV36"/>
      <c r="ATW36"/>
      <c r="ATX36"/>
      <c r="ATY36"/>
      <c r="ATZ36"/>
      <c r="AUA36"/>
      <c r="AUB36"/>
      <c r="AUC36"/>
      <c r="AUD36"/>
      <c r="AUE36"/>
      <c r="AUF36"/>
      <c r="AUG36"/>
      <c r="AUH36"/>
      <c r="AUI36"/>
      <c r="AUJ36"/>
      <c r="AUK36"/>
      <c r="AUL36"/>
      <c r="AUM36"/>
      <c r="AUN36"/>
      <c r="AUO36"/>
      <c r="AUP36"/>
      <c r="AUQ36"/>
      <c r="AUR36"/>
      <c r="AUS36"/>
      <c r="AUT36"/>
      <c r="AUU36"/>
      <c r="AUV36"/>
      <c r="AUW36"/>
      <c r="AUX36"/>
      <c r="AUY36"/>
      <c r="AUZ36"/>
      <c r="AVA36"/>
      <c r="AVB36"/>
      <c r="AVC36"/>
      <c r="AVD36"/>
      <c r="AVE36"/>
      <c r="AVF36"/>
      <c r="AVG36"/>
      <c r="AVH36"/>
      <c r="AVI36"/>
      <c r="AVJ36"/>
      <c r="AVK36"/>
      <c r="AVL36"/>
      <c r="AVM36"/>
      <c r="AVN36"/>
      <c r="AVO36"/>
      <c r="AVP36"/>
      <c r="AVQ36"/>
      <c r="AVR36"/>
      <c r="AVS36"/>
      <c r="AVT36"/>
      <c r="AVU36"/>
      <c r="AVV36"/>
      <c r="AVW36"/>
      <c r="AVX36"/>
      <c r="AVY36"/>
      <c r="AVZ36"/>
      <c r="AWA36"/>
      <c r="AWB36"/>
      <c r="AWC36"/>
      <c r="AWD36"/>
      <c r="AWE36"/>
      <c r="AWF36"/>
      <c r="AWG36"/>
      <c r="AWH36"/>
      <c r="AWI36"/>
      <c r="AWJ36"/>
      <c r="AWK36"/>
      <c r="AWL36"/>
      <c r="AWM36"/>
      <c r="AWN36"/>
      <c r="AWO36"/>
      <c r="AWP36"/>
      <c r="AWQ36"/>
      <c r="AWR36"/>
      <c r="AWS36"/>
      <c r="AWT36"/>
      <c r="AWU36"/>
      <c r="AWV36"/>
      <c r="AWW36"/>
      <c r="AWX36"/>
      <c r="AWY36"/>
      <c r="AWZ36"/>
      <c r="AXA36"/>
      <c r="AXB36"/>
      <c r="AXC36"/>
      <c r="AXD36"/>
      <c r="AXE36"/>
      <c r="AXF36"/>
      <c r="AXG36"/>
      <c r="AXH36"/>
      <c r="AXI36"/>
      <c r="AXJ36"/>
      <c r="AXK36"/>
      <c r="AXL36"/>
      <c r="AXM36"/>
      <c r="AXN36"/>
      <c r="AXO36"/>
      <c r="AXP36"/>
      <c r="AXQ36"/>
      <c r="AXR36"/>
      <c r="AXS36"/>
      <c r="AXT36"/>
      <c r="AXU36"/>
      <c r="AXV36"/>
      <c r="AXW36"/>
      <c r="AXX36"/>
      <c r="AXY36"/>
      <c r="AXZ36"/>
      <c r="AYA36"/>
      <c r="AYB36"/>
      <c r="AYC36"/>
      <c r="AYD36"/>
      <c r="AYE36"/>
      <c r="AYF36"/>
      <c r="AYG36"/>
      <c r="AYH36"/>
      <c r="AYI36"/>
      <c r="AYJ36"/>
      <c r="AYK36"/>
      <c r="AYL36"/>
      <c r="AYM36"/>
      <c r="AYN36"/>
      <c r="AYO36"/>
      <c r="AYP36"/>
      <c r="AYQ36"/>
      <c r="AYR36"/>
      <c r="AYS36"/>
      <c r="AYT36"/>
      <c r="AYU36"/>
      <c r="AYV36"/>
      <c r="AYW36"/>
      <c r="AYX36"/>
      <c r="AYY36"/>
      <c r="AYZ36"/>
      <c r="AZA36"/>
      <c r="AZB36"/>
      <c r="AZC36"/>
      <c r="AZD36"/>
      <c r="AZE36"/>
      <c r="AZF36"/>
      <c r="AZG36"/>
      <c r="AZH36"/>
      <c r="AZI36"/>
      <c r="AZJ36"/>
      <c r="AZK36"/>
      <c r="AZL36"/>
      <c r="AZM36"/>
      <c r="AZN36"/>
      <c r="AZO36"/>
      <c r="AZP36"/>
      <c r="AZQ36"/>
      <c r="AZR36"/>
      <c r="AZS36"/>
      <c r="AZT36"/>
      <c r="AZU36"/>
      <c r="AZV36"/>
      <c r="AZW36"/>
      <c r="AZX36"/>
      <c r="AZY36"/>
      <c r="AZZ36"/>
      <c r="BAA36"/>
      <c r="BAB36"/>
      <c r="BAC36"/>
      <c r="BAD36"/>
      <c r="BAE36"/>
      <c r="BAF36"/>
      <c r="BAG36"/>
      <c r="BAH36"/>
      <c r="BAI36"/>
      <c r="BAJ36"/>
      <c r="BAK36"/>
      <c r="BAL36"/>
      <c r="BAM36"/>
      <c r="BAN36"/>
      <c r="BAO36"/>
      <c r="BAP36"/>
      <c r="BAQ36"/>
      <c r="BAR36"/>
      <c r="BAS36"/>
      <c r="BAT36"/>
      <c r="BAU36"/>
      <c r="BAV36"/>
      <c r="BAW36"/>
      <c r="BAX36"/>
      <c r="BAY36"/>
      <c r="BAZ36"/>
      <c r="BBA36"/>
      <c r="BBB36"/>
      <c r="BBC36"/>
      <c r="BBD36"/>
      <c r="BBE36"/>
      <c r="BBF36"/>
      <c r="BBG36"/>
      <c r="BBH36"/>
      <c r="BBI36"/>
      <c r="BBJ36"/>
      <c r="BBK36"/>
      <c r="BBL36"/>
      <c r="BBM36"/>
      <c r="BBN36"/>
      <c r="BBO36"/>
      <c r="BBP36"/>
      <c r="BBQ36"/>
      <c r="BBR36"/>
      <c r="BBS36"/>
      <c r="BBT36"/>
      <c r="BBU36"/>
      <c r="BBV36"/>
      <c r="BBW36"/>
      <c r="BBX36"/>
      <c r="BBY36"/>
      <c r="BBZ36"/>
      <c r="BCA36"/>
      <c r="BCB36"/>
      <c r="BCC36"/>
      <c r="BCD36"/>
      <c r="BCE36"/>
      <c r="BCF36"/>
      <c r="BCG36"/>
      <c r="BCH36"/>
      <c r="BCI36"/>
      <c r="BCJ36"/>
      <c r="BCK36"/>
      <c r="BCL36"/>
      <c r="BCM36"/>
      <c r="BCN36"/>
      <c r="BCO36"/>
      <c r="BCP36"/>
      <c r="BCQ36"/>
      <c r="BCR36"/>
      <c r="BCS36"/>
      <c r="BCT36"/>
      <c r="BCU36"/>
      <c r="BCV36"/>
      <c r="BCW36"/>
      <c r="BCX36"/>
      <c r="BCY36"/>
      <c r="BCZ36"/>
      <c r="BDA36"/>
      <c r="BDB36"/>
      <c r="BDC36"/>
      <c r="BDD36"/>
      <c r="BDE36"/>
      <c r="BDF36"/>
      <c r="BDG36"/>
      <c r="BDH36"/>
      <c r="BDI36"/>
      <c r="BDJ36"/>
      <c r="BDK36"/>
      <c r="BDL36"/>
      <c r="BDM36"/>
      <c r="BDN36"/>
      <c r="BDO36"/>
      <c r="BDP36"/>
      <c r="BDQ36"/>
      <c r="BDR36"/>
      <c r="BDS36"/>
      <c r="BDT36"/>
      <c r="BDU36"/>
      <c r="BDV36"/>
      <c r="BDW36"/>
      <c r="BDX36"/>
      <c r="BDY36"/>
      <c r="BDZ36"/>
      <c r="BEA36"/>
      <c r="BEB36"/>
      <c r="BEC36"/>
      <c r="BED36"/>
      <c r="BEE36"/>
      <c r="BEF36"/>
      <c r="BEG36"/>
      <c r="BEH36"/>
      <c r="BEI36"/>
      <c r="BEJ36"/>
      <c r="BEK36"/>
      <c r="BEL36"/>
      <c r="BEM36"/>
      <c r="BEN36"/>
      <c r="BEO36"/>
      <c r="BEP36"/>
      <c r="BEQ36"/>
      <c r="BER36"/>
      <c r="BES36"/>
      <c r="BET36"/>
      <c r="BEU36"/>
      <c r="BEV36"/>
      <c r="BEW36"/>
      <c r="BEX36"/>
      <c r="BEY36"/>
      <c r="BEZ36"/>
      <c r="BFA36"/>
      <c r="BFB36"/>
      <c r="BFC36"/>
      <c r="BFD36"/>
      <c r="BFE36"/>
      <c r="BFF36"/>
      <c r="BFG36"/>
      <c r="BFH36"/>
      <c r="BFI36"/>
      <c r="BFJ36"/>
      <c r="BFK36"/>
      <c r="BFL36"/>
      <c r="BFM36"/>
      <c r="BFN36"/>
      <c r="BFO36"/>
      <c r="BFP36"/>
      <c r="BFQ36"/>
      <c r="BFR36"/>
      <c r="BFS36"/>
      <c r="BFT36"/>
      <c r="BFU36"/>
      <c r="BFV36"/>
      <c r="BFW36"/>
      <c r="BFX36"/>
      <c r="BFY36"/>
      <c r="BFZ36"/>
      <c r="BGA36"/>
      <c r="BGB36"/>
      <c r="BGC36"/>
      <c r="BGD36"/>
      <c r="BGE36"/>
      <c r="BGF36"/>
      <c r="BGG36"/>
      <c r="BGH36"/>
      <c r="BGI36"/>
      <c r="BGJ36"/>
      <c r="BGK36"/>
      <c r="BGL36"/>
      <c r="BGM36"/>
      <c r="BGN36"/>
      <c r="BGO36"/>
      <c r="BGP36"/>
      <c r="BGQ36"/>
      <c r="BGR36"/>
      <c r="BGS36"/>
      <c r="BGT36"/>
      <c r="BGU36"/>
      <c r="BGV36"/>
      <c r="BGW36"/>
      <c r="BGX36"/>
      <c r="BGY36"/>
      <c r="BGZ36"/>
      <c r="BHA36"/>
      <c r="BHB36"/>
      <c r="BHC36"/>
      <c r="BHD36"/>
      <c r="BHE36"/>
      <c r="BHF36"/>
      <c r="BHG36"/>
      <c r="BHH36"/>
      <c r="BHI36"/>
      <c r="BHJ36"/>
      <c r="BHK36"/>
      <c r="BHL36"/>
      <c r="BHM36"/>
      <c r="BHN36"/>
      <c r="BHO36"/>
      <c r="BHP36"/>
      <c r="BHQ36"/>
      <c r="BHR36"/>
      <c r="BHS36"/>
      <c r="BHT36"/>
      <c r="BHU36"/>
      <c r="BHV36"/>
      <c r="BHW36"/>
      <c r="BHX36"/>
      <c r="BHY36"/>
      <c r="BHZ36"/>
      <c r="BIA36"/>
      <c r="BIB36"/>
      <c r="BIC36"/>
      <c r="BID36"/>
      <c r="BIE36"/>
      <c r="BIF36"/>
      <c r="BIG36"/>
      <c r="BIH36"/>
      <c r="BII36"/>
      <c r="BIJ36"/>
      <c r="BIK36"/>
      <c r="BIL36"/>
      <c r="BIM36"/>
      <c r="BIN36"/>
      <c r="BIO36"/>
      <c r="BIP36"/>
      <c r="BIQ36"/>
      <c r="BIR36"/>
      <c r="BIS36"/>
      <c r="BIT36"/>
      <c r="BIU36"/>
      <c r="BIV36"/>
      <c r="BIW36"/>
      <c r="BIX36"/>
      <c r="BIY36"/>
      <c r="BIZ36"/>
      <c r="BJA36"/>
      <c r="BJB36"/>
      <c r="BJC36"/>
      <c r="BJD36"/>
      <c r="BJE36"/>
      <c r="BJF36"/>
      <c r="BJG36"/>
      <c r="BJH36"/>
      <c r="BJI36"/>
      <c r="BJJ36"/>
      <c r="BJK36"/>
      <c r="BJL36"/>
      <c r="BJM36"/>
      <c r="BJN36"/>
      <c r="BJO36"/>
      <c r="BJP36"/>
      <c r="BJQ36"/>
      <c r="BJR36"/>
      <c r="BJS36"/>
      <c r="BJT36"/>
      <c r="BJU36"/>
      <c r="BJV36"/>
      <c r="BJW36"/>
      <c r="BJX36"/>
      <c r="BJY36"/>
      <c r="BJZ36"/>
      <c r="BKA36"/>
      <c r="BKB36"/>
      <c r="BKC36"/>
      <c r="BKD36"/>
      <c r="BKE36"/>
      <c r="BKF36"/>
      <c r="BKG36"/>
      <c r="BKH36"/>
      <c r="BKI36"/>
      <c r="BKJ36"/>
      <c r="BKK36"/>
      <c r="BKL36"/>
      <c r="BKM36"/>
      <c r="BKN36"/>
      <c r="BKO36"/>
      <c r="BKP36"/>
      <c r="BKQ36"/>
      <c r="BKR36"/>
      <c r="BKS36"/>
      <c r="BKT36"/>
      <c r="BKU36"/>
      <c r="BKV36"/>
      <c r="BKW36"/>
      <c r="BKX36"/>
      <c r="BKY36"/>
      <c r="BKZ36"/>
      <c r="BLA36"/>
      <c r="BLB36"/>
      <c r="BLC36"/>
      <c r="BLD36"/>
      <c r="BLE36"/>
      <c r="BLF36"/>
      <c r="BLG36"/>
      <c r="BLH36"/>
      <c r="BLI36"/>
      <c r="BLJ36"/>
      <c r="BLK36"/>
      <c r="BLL36"/>
      <c r="BLM36"/>
      <c r="BLN36"/>
      <c r="BLO36"/>
      <c r="BLP36"/>
      <c r="BLQ36"/>
      <c r="BLR36"/>
      <c r="BLS36"/>
      <c r="BLT36"/>
      <c r="BLU36"/>
      <c r="BLV36"/>
      <c r="BLW36"/>
      <c r="BLX36"/>
      <c r="BLY36"/>
      <c r="BLZ36"/>
      <c r="BMA36"/>
      <c r="BMB36"/>
      <c r="BMC36"/>
      <c r="BMD36"/>
      <c r="BME36"/>
      <c r="BMF36"/>
      <c r="BMG36"/>
      <c r="BMH36"/>
      <c r="BMI36"/>
      <c r="BMJ36"/>
      <c r="BMK36"/>
      <c r="BML36"/>
      <c r="BMM36"/>
      <c r="BMN36"/>
      <c r="BMO36"/>
      <c r="BMP36"/>
      <c r="BMQ36"/>
      <c r="BMR36"/>
      <c r="BMS36"/>
      <c r="BMT36"/>
      <c r="BMU36"/>
      <c r="BMV36"/>
      <c r="BMW36"/>
      <c r="BMX36"/>
      <c r="BMY36"/>
      <c r="BMZ36"/>
      <c r="BNA36"/>
      <c r="BNB36"/>
      <c r="BNC36"/>
      <c r="BND36"/>
      <c r="BNE36"/>
      <c r="BNF36"/>
      <c r="BNG36"/>
      <c r="BNH36"/>
      <c r="BNI36"/>
      <c r="BNJ36"/>
      <c r="BNK36"/>
      <c r="BNL36"/>
      <c r="BNM36"/>
      <c r="BNN36"/>
      <c r="BNO36"/>
      <c r="BNP36"/>
      <c r="BNQ36"/>
      <c r="BNR36"/>
      <c r="BNS36"/>
      <c r="BNT36"/>
      <c r="BNU36"/>
      <c r="BNV36"/>
      <c r="BNW36"/>
      <c r="BNX36"/>
      <c r="BNY36"/>
      <c r="BNZ36"/>
      <c r="BOA36"/>
      <c r="BOB36"/>
      <c r="BOC36"/>
      <c r="BOD36"/>
      <c r="BOE36"/>
      <c r="BOF36"/>
      <c r="BOG36"/>
      <c r="BOH36"/>
      <c r="BOI36"/>
      <c r="BOJ36"/>
      <c r="BOK36"/>
      <c r="BOL36"/>
      <c r="BOM36"/>
      <c r="BON36"/>
      <c r="BOO36"/>
      <c r="BOP36"/>
      <c r="BOQ36"/>
      <c r="BOR36"/>
      <c r="BOS36"/>
      <c r="BOT36"/>
      <c r="BOU36"/>
      <c r="BOV36"/>
      <c r="BOW36"/>
      <c r="BOX36"/>
      <c r="BOY36"/>
      <c r="BOZ36"/>
      <c r="BPA36"/>
      <c r="BPB36"/>
      <c r="BPC36"/>
      <c r="BPD36"/>
      <c r="BPE36"/>
      <c r="BPF36"/>
      <c r="BPG36"/>
      <c r="BPH36"/>
      <c r="BPI36"/>
      <c r="BPJ36"/>
      <c r="BPK36"/>
      <c r="BPL36"/>
      <c r="BPM36"/>
      <c r="BPN36"/>
      <c r="BPO36"/>
      <c r="BPP36"/>
      <c r="BPQ36"/>
      <c r="BPR36"/>
      <c r="BPS36"/>
      <c r="BPT36"/>
      <c r="BPU36"/>
      <c r="BPV36"/>
      <c r="BPW36"/>
      <c r="BPX36"/>
      <c r="BPY36"/>
      <c r="BPZ36"/>
      <c r="BQA36"/>
      <c r="BQB36"/>
      <c r="BQC36"/>
      <c r="BQD36"/>
      <c r="BQE36"/>
      <c r="BQF36"/>
      <c r="BQG36"/>
      <c r="BQH36"/>
      <c r="BQI36"/>
      <c r="BQJ36"/>
      <c r="BQK36"/>
      <c r="BQL36"/>
      <c r="BQM36"/>
      <c r="BQN36"/>
      <c r="BQO36"/>
      <c r="BQP36"/>
      <c r="BQQ36"/>
      <c r="BQR36"/>
      <c r="BQS36"/>
      <c r="BQT36"/>
      <c r="BQU36"/>
      <c r="BQV36"/>
      <c r="BQW36"/>
      <c r="BQX36"/>
      <c r="BQY36"/>
      <c r="BQZ36"/>
      <c r="BRA36"/>
      <c r="BRB36"/>
      <c r="BRC36"/>
      <c r="BRD36"/>
      <c r="BRE36"/>
      <c r="BRF36"/>
      <c r="BRG36"/>
      <c r="BRH36"/>
      <c r="BRI36"/>
      <c r="BRJ36"/>
      <c r="BRK36"/>
      <c r="BRL36"/>
      <c r="BRM36"/>
      <c r="BRN36"/>
      <c r="BRO36"/>
      <c r="BRP36"/>
      <c r="BRQ36"/>
      <c r="BRR36"/>
      <c r="BRS36"/>
      <c r="BRT36"/>
      <c r="BRU36"/>
      <c r="BRV36"/>
      <c r="BRW36"/>
      <c r="BRX36"/>
      <c r="BRY36"/>
      <c r="BRZ36"/>
      <c r="BSA36"/>
      <c r="BSB36"/>
      <c r="BSC36"/>
      <c r="BSD36"/>
      <c r="BSE36"/>
      <c r="BSF36"/>
      <c r="BSG36"/>
      <c r="BSH36"/>
      <c r="BSI36"/>
      <c r="BSJ36"/>
      <c r="BSK36"/>
      <c r="BSL36"/>
      <c r="BSM36"/>
      <c r="BSN36"/>
      <c r="BSO36"/>
      <c r="BSP36"/>
      <c r="BSQ36"/>
      <c r="BSR36"/>
      <c r="BSS36"/>
      <c r="BST36"/>
      <c r="BSU36"/>
      <c r="BSV36"/>
      <c r="BSW36"/>
      <c r="BSX36"/>
      <c r="BSY36"/>
      <c r="BSZ36"/>
      <c r="BTA36"/>
      <c r="BTB36"/>
      <c r="BTC36"/>
      <c r="BTD36"/>
      <c r="BTE36"/>
      <c r="BTF36"/>
      <c r="BTG36"/>
      <c r="BTH36"/>
      <c r="BTI36"/>
      <c r="BTJ36"/>
      <c r="BTK36"/>
      <c r="BTL36"/>
      <c r="BTM36"/>
      <c r="BTN36"/>
      <c r="BTO36"/>
      <c r="BTP36"/>
      <c r="BTQ36"/>
      <c r="BTR36"/>
      <c r="BTS36"/>
      <c r="BTT36"/>
      <c r="BTU36"/>
      <c r="BTV36"/>
      <c r="BTW36"/>
      <c r="BTX36"/>
      <c r="BTY36"/>
      <c r="BTZ36"/>
      <c r="BUA36"/>
      <c r="BUB36"/>
      <c r="BUC36"/>
      <c r="BUD36"/>
      <c r="BUE36"/>
      <c r="BUF36"/>
      <c r="BUG36"/>
      <c r="BUH36"/>
      <c r="BUI36"/>
      <c r="BUJ36"/>
      <c r="BUK36"/>
      <c r="BUL36"/>
      <c r="BUM36"/>
      <c r="BUN36"/>
      <c r="BUO36"/>
      <c r="BUP36"/>
      <c r="BUQ36"/>
      <c r="BUR36"/>
      <c r="BUS36"/>
      <c r="BUT36"/>
      <c r="BUU36"/>
      <c r="BUV36"/>
      <c r="BUW36"/>
      <c r="BUX36"/>
      <c r="BUY36"/>
      <c r="BUZ36"/>
      <c r="BVA36"/>
      <c r="BVB36"/>
      <c r="BVC36"/>
      <c r="BVD36"/>
      <c r="BVE36"/>
      <c r="BVF36"/>
      <c r="BVG36"/>
      <c r="BVH36"/>
      <c r="BVI36"/>
      <c r="BVJ36"/>
      <c r="BVK36"/>
      <c r="BVL36"/>
      <c r="BVM36"/>
      <c r="BVN36"/>
      <c r="BVO36"/>
      <c r="BVP36"/>
      <c r="BVQ36"/>
      <c r="BVR36"/>
      <c r="BVS36"/>
      <c r="BVT36"/>
      <c r="BVU36"/>
      <c r="BVV36"/>
      <c r="BVW36"/>
      <c r="BVX36"/>
      <c r="BVY36"/>
      <c r="BVZ36"/>
      <c r="BWA36"/>
      <c r="BWB36"/>
      <c r="BWC36"/>
      <c r="BWD36"/>
      <c r="BWE36"/>
      <c r="BWF36"/>
      <c r="BWG36"/>
      <c r="BWH36"/>
      <c r="BWI36"/>
      <c r="BWJ36"/>
      <c r="BWK36"/>
      <c r="BWL36"/>
      <c r="BWM36"/>
      <c r="BWN36"/>
      <c r="BWO36"/>
      <c r="BWP36"/>
      <c r="BWQ36"/>
      <c r="BWR36"/>
      <c r="BWS36"/>
      <c r="BWT36"/>
      <c r="BWU36"/>
      <c r="BWV36"/>
      <c r="BWW36"/>
      <c r="BWX36"/>
      <c r="BWY36"/>
      <c r="BWZ36"/>
      <c r="BXA36"/>
      <c r="BXB36"/>
      <c r="BXC36"/>
      <c r="BXD36"/>
      <c r="BXE36"/>
      <c r="BXF36"/>
      <c r="BXG36"/>
      <c r="BXH36"/>
      <c r="BXI36"/>
      <c r="BXJ36"/>
      <c r="BXK36"/>
      <c r="BXL36"/>
      <c r="BXM36"/>
      <c r="BXN36"/>
      <c r="BXO36"/>
      <c r="BXP36"/>
      <c r="BXQ36"/>
      <c r="BXR36"/>
      <c r="BXS36"/>
      <c r="BXT36"/>
      <c r="BXU36"/>
      <c r="BXV36"/>
      <c r="BXW36"/>
      <c r="BXX36"/>
      <c r="BXY36"/>
      <c r="BXZ36"/>
      <c r="BYA36"/>
      <c r="BYB36"/>
      <c r="BYC36"/>
      <c r="BYD36"/>
      <c r="BYE36"/>
      <c r="BYF36"/>
      <c r="BYG36"/>
      <c r="BYH36"/>
      <c r="BYI36"/>
      <c r="BYJ36"/>
      <c r="BYK36"/>
      <c r="BYL36"/>
      <c r="BYM36"/>
      <c r="BYN36"/>
      <c r="BYO36"/>
      <c r="BYP36"/>
      <c r="BYQ36"/>
      <c r="BYR36"/>
      <c r="BYS36"/>
      <c r="BYT36"/>
      <c r="BYU36"/>
      <c r="BYV36"/>
      <c r="BYW36"/>
      <c r="BYX36"/>
      <c r="BYY36"/>
      <c r="BYZ36"/>
      <c r="BZA36"/>
      <c r="BZB36"/>
      <c r="BZC36"/>
      <c r="BZD36"/>
      <c r="BZE36"/>
      <c r="BZF36"/>
      <c r="BZG36"/>
      <c r="BZH36"/>
      <c r="BZI36"/>
      <c r="BZJ36"/>
      <c r="BZK36"/>
      <c r="BZL36"/>
      <c r="BZM36"/>
      <c r="BZN36"/>
      <c r="BZO36"/>
      <c r="BZP36"/>
      <c r="BZQ36"/>
      <c r="BZR36"/>
      <c r="BZS36"/>
      <c r="BZT36"/>
      <c r="BZU36"/>
      <c r="BZV36"/>
      <c r="BZW36"/>
      <c r="BZX36"/>
      <c r="BZY36"/>
      <c r="BZZ36"/>
      <c r="CAA36"/>
      <c r="CAB36"/>
      <c r="CAC36"/>
      <c r="CAD36"/>
      <c r="CAE36"/>
      <c r="CAF36"/>
      <c r="CAG36"/>
      <c r="CAH36"/>
      <c r="CAI36"/>
      <c r="CAJ36"/>
      <c r="CAK36"/>
      <c r="CAL36"/>
      <c r="CAM36"/>
      <c r="CAN36"/>
      <c r="CAO36"/>
      <c r="CAP36"/>
      <c r="CAQ36"/>
      <c r="CAR36"/>
      <c r="CAS36"/>
      <c r="CAT36"/>
      <c r="CAU36"/>
      <c r="CAV36"/>
      <c r="CAW36"/>
      <c r="CAX36"/>
      <c r="CAY36"/>
      <c r="CAZ36"/>
      <c r="CBA36"/>
      <c r="CBB36"/>
      <c r="CBC36"/>
      <c r="CBD36"/>
      <c r="CBE36"/>
      <c r="CBF36"/>
      <c r="CBG36"/>
      <c r="CBH36"/>
      <c r="CBI36"/>
      <c r="CBJ36"/>
      <c r="CBK36"/>
      <c r="CBL36"/>
      <c r="CBM36"/>
      <c r="CBN36"/>
      <c r="CBO36"/>
      <c r="CBP36"/>
      <c r="CBQ36"/>
      <c r="CBR36"/>
      <c r="CBS36"/>
      <c r="CBT36"/>
      <c r="CBU36"/>
      <c r="CBV36"/>
      <c r="CBW36"/>
      <c r="CBX36"/>
      <c r="CBY36"/>
      <c r="CBZ36"/>
      <c r="CCA36"/>
      <c r="CCB36"/>
      <c r="CCC36"/>
      <c r="CCD36"/>
      <c r="CCE36"/>
      <c r="CCF36"/>
      <c r="CCG36"/>
      <c r="CCH36"/>
      <c r="CCI36"/>
      <c r="CCJ36"/>
      <c r="CCK36"/>
      <c r="CCL36"/>
      <c r="CCM36"/>
      <c r="CCN36"/>
      <c r="CCO36"/>
      <c r="CCP36"/>
      <c r="CCQ36"/>
      <c r="CCR36"/>
      <c r="CCS36"/>
      <c r="CCT36"/>
      <c r="CCU36"/>
      <c r="CCV36"/>
      <c r="CCW36"/>
      <c r="CCX36"/>
      <c r="CCY36"/>
      <c r="CCZ36"/>
      <c r="CDA36"/>
      <c r="CDB36"/>
      <c r="CDC36"/>
      <c r="CDD36"/>
      <c r="CDE36"/>
      <c r="CDF36"/>
      <c r="CDG36"/>
      <c r="CDH36"/>
      <c r="CDI36"/>
      <c r="CDJ36"/>
      <c r="CDK36"/>
      <c r="CDL36"/>
      <c r="CDM36"/>
      <c r="CDN36"/>
      <c r="CDO36"/>
      <c r="CDP36"/>
      <c r="CDQ36"/>
      <c r="CDR36"/>
      <c r="CDS36"/>
      <c r="CDT36"/>
      <c r="CDU36"/>
      <c r="CDV36"/>
      <c r="CDW36"/>
      <c r="CDX36"/>
      <c r="CDY36"/>
      <c r="CDZ36"/>
      <c r="CEA36"/>
      <c r="CEB36"/>
      <c r="CEC36"/>
      <c r="CED36"/>
      <c r="CEE36"/>
      <c r="CEF36"/>
      <c r="CEG36"/>
      <c r="CEH36"/>
      <c r="CEI36"/>
      <c r="CEJ36"/>
      <c r="CEK36"/>
      <c r="CEL36"/>
      <c r="CEM36"/>
      <c r="CEN36"/>
      <c r="CEO36"/>
      <c r="CEP36"/>
      <c r="CEQ36"/>
      <c r="CER36"/>
      <c r="CES36"/>
      <c r="CET36"/>
      <c r="CEU36"/>
      <c r="CEV36"/>
      <c r="CEW36"/>
      <c r="CEX36"/>
      <c r="CEY36"/>
      <c r="CEZ36"/>
      <c r="CFA36"/>
      <c r="CFB36"/>
      <c r="CFC36"/>
      <c r="CFD36"/>
      <c r="CFE36"/>
      <c r="CFF36"/>
      <c r="CFG36"/>
      <c r="CFH36"/>
      <c r="CFI36"/>
      <c r="CFJ36"/>
      <c r="CFK36"/>
      <c r="CFL36"/>
      <c r="CFM36"/>
      <c r="CFN36"/>
      <c r="CFO36"/>
      <c r="CFP36"/>
      <c r="CFQ36"/>
      <c r="CFR36"/>
      <c r="CFS36"/>
      <c r="CFT36"/>
      <c r="CFU36"/>
      <c r="CFV36"/>
      <c r="CFW36"/>
      <c r="CFX36"/>
      <c r="CFY36"/>
      <c r="CFZ36"/>
      <c r="CGA36"/>
      <c r="CGB36"/>
      <c r="CGC36"/>
      <c r="CGD36"/>
      <c r="CGE36"/>
      <c r="CGF36"/>
      <c r="CGG36"/>
      <c r="CGH36"/>
      <c r="CGI36"/>
      <c r="CGJ36"/>
      <c r="CGK36"/>
      <c r="CGL36"/>
      <c r="CGM36"/>
      <c r="CGN36"/>
      <c r="CGO36"/>
      <c r="CGP36"/>
      <c r="CGQ36"/>
      <c r="CGR36"/>
      <c r="CGS36"/>
      <c r="CGT36"/>
      <c r="CGU36"/>
      <c r="CGV36"/>
      <c r="CGW36"/>
      <c r="CGX36"/>
      <c r="CGY36"/>
      <c r="CGZ36"/>
      <c r="CHA36"/>
      <c r="CHB36"/>
      <c r="CHC36"/>
      <c r="CHD36"/>
      <c r="CHE36"/>
      <c r="CHF36"/>
      <c r="CHG36"/>
      <c r="CHH36"/>
      <c r="CHI36"/>
      <c r="CHJ36"/>
      <c r="CHK36"/>
      <c r="CHL36"/>
      <c r="CHM36"/>
      <c r="CHN36"/>
      <c r="CHO36"/>
      <c r="CHP36"/>
      <c r="CHQ36"/>
      <c r="CHR36"/>
      <c r="CHS36"/>
      <c r="CHT36"/>
      <c r="CHU36"/>
      <c r="CHV36"/>
      <c r="CHW36"/>
      <c r="CHX36"/>
      <c r="CHY36"/>
      <c r="CHZ36"/>
      <c r="CIA36"/>
      <c r="CIB36"/>
      <c r="CIC36"/>
      <c r="CID36"/>
      <c r="CIE36"/>
      <c r="CIF36"/>
      <c r="CIG36"/>
      <c r="CIH36"/>
      <c r="CII36"/>
      <c r="CIJ36"/>
      <c r="CIK36"/>
      <c r="CIL36"/>
      <c r="CIM36"/>
      <c r="CIN36"/>
      <c r="CIO36"/>
      <c r="CIP36"/>
      <c r="CIQ36"/>
      <c r="CIR36"/>
      <c r="CIS36"/>
      <c r="CIT36"/>
      <c r="CIU36"/>
      <c r="CIV36"/>
      <c r="CIW36"/>
      <c r="CIX36"/>
      <c r="CIY36"/>
      <c r="CIZ36"/>
      <c r="CJA36"/>
      <c r="CJB36"/>
      <c r="CJC36"/>
      <c r="CJD36"/>
      <c r="CJE36"/>
      <c r="CJF36"/>
      <c r="CJG36"/>
      <c r="CJH36"/>
      <c r="CJI36"/>
      <c r="CJJ36"/>
      <c r="CJK36"/>
      <c r="CJL36"/>
      <c r="CJM36"/>
      <c r="CJN36"/>
      <c r="CJO36"/>
      <c r="CJP36"/>
      <c r="CJQ36"/>
      <c r="CJR36"/>
      <c r="CJS36"/>
      <c r="CJT36"/>
      <c r="CJU36"/>
      <c r="CJV36"/>
      <c r="CJW36"/>
      <c r="CJX36"/>
      <c r="CJY36"/>
      <c r="CJZ36"/>
      <c r="CKA36"/>
      <c r="CKB36"/>
      <c r="CKC36"/>
      <c r="CKD36"/>
      <c r="CKE36"/>
      <c r="CKF36"/>
      <c r="CKG36"/>
      <c r="CKH36"/>
      <c r="CKI36"/>
      <c r="CKJ36"/>
      <c r="CKK36"/>
      <c r="CKL36"/>
      <c r="CKM36"/>
      <c r="CKN36"/>
      <c r="CKO36"/>
      <c r="CKP36"/>
      <c r="CKQ36"/>
      <c r="CKR36"/>
      <c r="CKS36"/>
      <c r="CKT36"/>
      <c r="CKU36"/>
      <c r="CKV36"/>
      <c r="CKW36"/>
      <c r="CKX36"/>
      <c r="CKY36"/>
      <c r="CKZ36"/>
      <c r="CLA36"/>
      <c r="CLB36"/>
      <c r="CLC36"/>
      <c r="CLD36"/>
      <c r="CLE36"/>
      <c r="CLF36"/>
      <c r="CLG36"/>
      <c r="CLH36"/>
      <c r="CLI36"/>
      <c r="CLJ36"/>
      <c r="CLK36"/>
      <c r="CLL36"/>
      <c r="CLM36"/>
      <c r="CLN36"/>
      <c r="CLO36"/>
      <c r="CLP36"/>
      <c r="CLQ36"/>
      <c r="CLR36"/>
      <c r="CLS36"/>
      <c r="CLT36"/>
      <c r="CLU36"/>
      <c r="CLV36"/>
      <c r="CLW36"/>
      <c r="CLX36"/>
      <c r="CLY36"/>
      <c r="CLZ36"/>
      <c r="CMA36"/>
      <c r="CMB36"/>
      <c r="CMC36"/>
      <c r="CMD36"/>
      <c r="CME36"/>
      <c r="CMF36"/>
      <c r="CMG36"/>
      <c r="CMH36"/>
      <c r="CMI36"/>
      <c r="CMJ36"/>
      <c r="CMK36"/>
      <c r="CML36"/>
      <c r="CMM36"/>
      <c r="CMN36"/>
      <c r="CMO36"/>
      <c r="CMP36"/>
      <c r="CMQ36"/>
      <c r="CMR36"/>
      <c r="CMS36"/>
      <c r="CMT36"/>
      <c r="CMU36"/>
      <c r="CMV36"/>
      <c r="CMW36"/>
      <c r="CMX36"/>
      <c r="CMY36"/>
      <c r="CMZ36"/>
      <c r="CNA36"/>
      <c r="CNB36"/>
      <c r="CNC36"/>
      <c r="CND36"/>
      <c r="CNE36"/>
      <c r="CNF36"/>
      <c r="CNG36"/>
      <c r="CNH36"/>
      <c r="CNI36"/>
      <c r="CNJ36"/>
      <c r="CNK36"/>
      <c r="CNL36"/>
      <c r="CNM36"/>
      <c r="CNN36"/>
      <c r="CNO36"/>
      <c r="CNP36"/>
      <c r="CNQ36"/>
      <c r="CNR36"/>
      <c r="CNS36"/>
      <c r="CNT36"/>
      <c r="CNU36"/>
      <c r="CNV36"/>
      <c r="CNW36"/>
      <c r="CNX36"/>
      <c r="CNY36"/>
      <c r="CNZ36"/>
      <c r="COA36"/>
      <c r="COB36"/>
      <c r="COC36"/>
      <c r="COD36"/>
      <c r="COE36"/>
      <c r="COF36"/>
      <c r="COG36"/>
      <c r="COH36"/>
      <c r="COI36"/>
      <c r="COJ36"/>
      <c r="COK36"/>
      <c r="COL36"/>
      <c r="COM36"/>
      <c r="CON36"/>
      <c r="COO36"/>
      <c r="COP36"/>
      <c r="COQ36"/>
      <c r="COR36"/>
      <c r="COS36"/>
      <c r="COT36"/>
      <c r="COU36"/>
      <c r="COV36"/>
      <c r="COW36"/>
      <c r="COX36"/>
      <c r="COY36"/>
      <c r="COZ36"/>
      <c r="CPA36"/>
      <c r="CPB36"/>
      <c r="CPC36"/>
      <c r="CPD36"/>
      <c r="CPE36"/>
      <c r="CPF36"/>
      <c r="CPG36"/>
      <c r="CPH36"/>
      <c r="CPI36"/>
      <c r="CPJ36"/>
      <c r="CPK36"/>
      <c r="CPL36"/>
      <c r="CPM36"/>
      <c r="CPN36"/>
      <c r="CPO36"/>
      <c r="CPP36"/>
      <c r="CPQ36"/>
      <c r="CPR36"/>
      <c r="CPS36"/>
      <c r="CPT36"/>
      <c r="CPU36"/>
      <c r="CPV36"/>
      <c r="CPW36"/>
      <c r="CPX36"/>
      <c r="CPY36"/>
      <c r="CPZ36"/>
      <c r="CQA36"/>
      <c r="CQB36"/>
      <c r="CQC36"/>
      <c r="CQD36"/>
      <c r="CQE36"/>
      <c r="CQF36"/>
      <c r="CQG36"/>
      <c r="CQH36"/>
      <c r="CQI36"/>
      <c r="CQJ36"/>
      <c r="CQK36"/>
      <c r="CQL36"/>
      <c r="CQM36"/>
      <c r="CQN36"/>
      <c r="CQO36"/>
      <c r="CQP36"/>
      <c r="CQQ36"/>
      <c r="CQR36"/>
      <c r="CQS36"/>
      <c r="CQT36"/>
      <c r="CQU36"/>
      <c r="CQV36"/>
      <c r="CQW36"/>
      <c r="CQX36"/>
      <c r="CQY36"/>
      <c r="CQZ36"/>
      <c r="CRA36"/>
      <c r="CRB36"/>
      <c r="CRC36"/>
      <c r="CRD36"/>
      <c r="CRE36"/>
      <c r="CRF36"/>
      <c r="CRG36"/>
      <c r="CRH36"/>
      <c r="CRI36"/>
      <c r="CRJ36"/>
      <c r="CRK36"/>
      <c r="CRL36"/>
      <c r="CRM36"/>
      <c r="CRN36"/>
      <c r="CRO36"/>
      <c r="CRP36"/>
      <c r="CRQ36"/>
      <c r="CRR36"/>
      <c r="CRS36"/>
      <c r="CRT36"/>
      <c r="CRU36"/>
      <c r="CRV36"/>
      <c r="CRW36"/>
      <c r="CRX36"/>
      <c r="CRY36"/>
      <c r="CRZ36"/>
      <c r="CSA36"/>
      <c r="CSB36"/>
      <c r="CSC36"/>
      <c r="CSD36"/>
      <c r="CSE36"/>
      <c r="CSF36"/>
      <c r="CSG36"/>
      <c r="CSH36"/>
      <c r="CSI36"/>
      <c r="CSJ36"/>
      <c r="CSK36"/>
      <c r="CSL36"/>
      <c r="CSM36"/>
      <c r="CSN36"/>
      <c r="CSO36"/>
      <c r="CSP36"/>
      <c r="CSQ36"/>
      <c r="CSR36"/>
      <c r="CSS36"/>
      <c r="CST36"/>
      <c r="CSU36"/>
      <c r="CSV36"/>
      <c r="CSW36"/>
      <c r="CSX36"/>
      <c r="CSY36"/>
      <c r="CSZ36"/>
      <c r="CTA36"/>
      <c r="CTB36"/>
      <c r="CTC36"/>
      <c r="CTD36"/>
      <c r="CTE36"/>
      <c r="CTF36"/>
      <c r="CTG36"/>
      <c r="CTH36"/>
      <c r="CTI36"/>
      <c r="CTJ36"/>
      <c r="CTK36"/>
      <c r="CTL36"/>
      <c r="CTM36"/>
      <c r="CTN36"/>
      <c r="CTO36"/>
      <c r="CTP36"/>
      <c r="CTQ36"/>
      <c r="CTR36"/>
      <c r="CTS36"/>
      <c r="CTT36"/>
      <c r="CTU36"/>
      <c r="CTV36"/>
      <c r="CTW36"/>
      <c r="CTX36"/>
      <c r="CTY36"/>
      <c r="CTZ36"/>
      <c r="CUA36"/>
      <c r="CUB36"/>
      <c r="CUC36"/>
      <c r="CUD36"/>
      <c r="CUE36"/>
      <c r="CUF36"/>
      <c r="CUG36"/>
      <c r="CUH36"/>
      <c r="CUI36"/>
      <c r="CUJ36"/>
      <c r="CUK36"/>
      <c r="CUL36"/>
      <c r="CUM36"/>
      <c r="CUN36"/>
      <c r="CUO36"/>
      <c r="CUP36"/>
      <c r="CUQ36"/>
      <c r="CUR36"/>
      <c r="CUS36"/>
      <c r="CUT36"/>
      <c r="CUU36"/>
      <c r="CUV36"/>
      <c r="CUW36"/>
      <c r="CUX36"/>
      <c r="CUY36"/>
      <c r="CUZ36"/>
      <c r="CVA36"/>
      <c r="CVB36"/>
      <c r="CVC36"/>
      <c r="CVD36"/>
      <c r="CVE36"/>
      <c r="CVF36"/>
      <c r="CVG36"/>
      <c r="CVH36"/>
      <c r="CVI36"/>
      <c r="CVJ36"/>
      <c r="CVK36"/>
      <c r="CVL36"/>
      <c r="CVM36"/>
      <c r="CVN36"/>
      <c r="CVO36"/>
      <c r="CVP36"/>
      <c r="CVQ36"/>
      <c r="CVR36"/>
      <c r="CVS36"/>
      <c r="CVT36"/>
      <c r="CVU36"/>
      <c r="CVV36"/>
      <c r="CVW36"/>
      <c r="CVX36"/>
      <c r="CVY36"/>
      <c r="CVZ36"/>
      <c r="CWA36"/>
      <c r="CWB36"/>
      <c r="CWC36"/>
      <c r="CWD36"/>
      <c r="CWE36"/>
      <c r="CWF36"/>
      <c r="CWG36"/>
      <c r="CWH36"/>
      <c r="CWI36"/>
      <c r="CWJ36"/>
      <c r="CWK36"/>
      <c r="CWL36"/>
      <c r="CWM36"/>
      <c r="CWN36"/>
      <c r="CWO36"/>
      <c r="CWP36"/>
      <c r="CWQ36"/>
      <c r="CWR36"/>
      <c r="CWS36"/>
      <c r="CWT36"/>
      <c r="CWU36"/>
      <c r="CWV36"/>
      <c r="CWW36"/>
      <c r="CWX36"/>
      <c r="CWY36"/>
      <c r="CWZ36"/>
      <c r="CXA36"/>
      <c r="CXB36"/>
      <c r="CXC36"/>
      <c r="CXD36"/>
      <c r="CXE36"/>
      <c r="CXF36"/>
      <c r="CXG36"/>
      <c r="CXH36"/>
      <c r="CXI36"/>
      <c r="CXJ36"/>
      <c r="CXK36"/>
      <c r="CXL36"/>
      <c r="CXM36"/>
      <c r="CXN36"/>
      <c r="CXO36"/>
      <c r="CXP36"/>
      <c r="CXQ36"/>
      <c r="CXR36"/>
      <c r="CXS36"/>
      <c r="CXT36"/>
      <c r="CXU36"/>
      <c r="CXV36"/>
      <c r="CXW36"/>
      <c r="CXX36"/>
      <c r="CXY36"/>
      <c r="CXZ36"/>
      <c r="CYA36"/>
      <c r="CYB36"/>
      <c r="CYC36"/>
      <c r="CYD36"/>
      <c r="CYE36"/>
      <c r="CYF36"/>
      <c r="CYG36"/>
      <c r="CYH36"/>
      <c r="CYI36"/>
      <c r="CYJ36"/>
      <c r="CYK36"/>
      <c r="CYL36"/>
      <c r="CYM36"/>
      <c r="CYN36"/>
      <c r="CYO36"/>
      <c r="CYP36"/>
      <c r="CYQ36"/>
      <c r="CYR36"/>
      <c r="CYS36"/>
      <c r="CYT36"/>
      <c r="CYU36"/>
      <c r="CYV36"/>
      <c r="CYW36"/>
      <c r="CYX36"/>
      <c r="CYY36"/>
      <c r="CYZ36"/>
      <c r="CZA36"/>
      <c r="CZB36"/>
      <c r="CZC36"/>
      <c r="CZD36"/>
      <c r="CZE36"/>
      <c r="CZF36"/>
      <c r="CZG36"/>
      <c r="CZH36"/>
      <c r="CZI36"/>
      <c r="CZJ36"/>
      <c r="CZK36"/>
      <c r="CZL36"/>
      <c r="CZM36"/>
      <c r="CZN36"/>
      <c r="CZO36"/>
      <c r="CZP36"/>
      <c r="CZQ36"/>
      <c r="CZR36"/>
      <c r="CZS36"/>
      <c r="CZT36"/>
      <c r="CZU36"/>
      <c r="CZV36"/>
      <c r="CZW36"/>
      <c r="CZX36"/>
      <c r="CZY36"/>
      <c r="CZZ36"/>
      <c r="DAA36"/>
      <c r="DAB36"/>
      <c r="DAC36"/>
      <c r="DAD36"/>
      <c r="DAE36"/>
      <c r="DAF36"/>
      <c r="DAG36"/>
      <c r="DAH36"/>
      <c r="DAI36"/>
      <c r="DAJ36"/>
      <c r="DAK36"/>
      <c r="DAL36"/>
      <c r="DAM36"/>
      <c r="DAN36"/>
      <c r="DAO36"/>
      <c r="DAP36"/>
      <c r="DAQ36"/>
      <c r="DAR36"/>
      <c r="DAS36"/>
      <c r="DAT36"/>
      <c r="DAU36"/>
      <c r="DAV36"/>
      <c r="DAW36"/>
      <c r="DAX36"/>
      <c r="DAY36"/>
      <c r="DAZ36"/>
      <c r="DBA36"/>
      <c r="DBB36"/>
      <c r="DBC36"/>
      <c r="DBD36"/>
      <c r="DBE36"/>
      <c r="DBF36"/>
      <c r="DBG36"/>
      <c r="DBH36"/>
      <c r="DBI36"/>
      <c r="DBJ36"/>
      <c r="DBK36"/>
      <c r="DBL36"/>
      <c r="DBM36"/>
      <c r="DBN36"/>
      <c r="DBO36"/>
      <c r="DBP36"/>
      <c r="DBQ36"/>
      <c r="DBR36"/>
      <c r="DBS36"/>
      <c r="DBT36"/>
      <c r="DBU36"/>
      <c r="DBV36"/>
      <c r="DBW36"/>
      <c r="DBX36"/>
      <c r="DBY36"/>
      <c r="DBZ36"/>
      <c r="DCA36"/>
      <c r="DCB36"/>
      <c r="DCC36"/>
      <c r="DCD36"/>
      <c r="DCE36"/>
      <c r="DCF36"/>
      <c r="DCG36"/>
      <c r="DCH36"/>
      <c r="DCI36"/>
      <c r="DCJ36"/>
      <c r="DCK36"/>
      <c r="DCL36"/>
      <c r="DCM36"/>
      <c r="DCN36"/>
      <c r="DCO36"/>
      <c r="DCP36"/>
      <c r="DCQ36"/>
      <c r="DCR36"/>
      <c r="DCS36"/>
      <c r="DCT36"/>
      <c r="DCU36"/>
      <c r="DCV36"/>
      <c r="DCW36"/>
      <c r="DCX36"/>
      <c r="DCY36"/>
      <c r="DCZ36"/>
      <c r="DDA36"/>
      <c r="DDB36"/>
      <c r="DDC36"/>
      <c r="DDD36"/>
      <c r="DDE36"/>
      <c r="DDF36"/>
      <c r="DDG36"/>
      <c r="DDH36"/>
      <c r="DDI36"/>
      <c r="DDJ36"/>
      <c r="DDK36"/>
      <c r="DDL36"/>
      <c r="DDM36"/>
      <c r="DDN36"/>
      <c r="DDO36"/>
      <c r="DDP36"/>
      <c r="DDQ36"/>
      <c r="DDR36"/>
      <c r="DDS36"/>
      <c r="DDT36"/>
      <c r="DDU36"/>
      <c r="DDV36"/>
      <c r="DDW36"/>
      <c r="DDX36"/>
      <c r="DDY36"/>
      <c r="DDZ36"/>
      <c r="DEA36"/>
      <c r="DEB36"/>
      <c r="DEC36"/>
      <c r="DED36"/>
      <c r="DEE36"/>
      <c r="DEF36"/>
      <c r="DEG36"/>
      <c r="DEH36"/>
      <c r="DEI36"/>
      <c r="DEJ36"/>
      <c r="DEK36"/>
      <c r="DEL36"/>
      <c r="DEM36"/>
      <c r="DEN36"/>
      <c r="DEO36"/>
      <c r="DEP36"/>
      <c r="DEQ36"/>
      <c r="DER36"/>
      <c r="DES36"/>
      <c r="DET36"/>
      <c r="DEU36"/>
      <c r="DEV36"/>
      <c r="DEW36"/>
      <c r="DEX36"/>
      <c r="DEY36"/>
      <c r="DEZ36"/>
      <c r="DFA36"/>
      <c r="DFB36"/>
      <c r="DFC36"/>
      <c r="DFD36"/>
      <c r="DFE36"/>
      <c r="DFF36"/>
      <c r="DFG36"/>
      <c r="DFH36"/>
      <c r="DFI36"/>
      <c r="DFJ36"/>
      <c r="DFK36"/>
      <c r="DFL36"/>
      <c r="DFM36"/>
      <c r="DFN36"/>
      <c r="DFO36"/>
      <c r="DFP36"/>
      <c r="DFQ36"/>
      <c r="DFR36"/>
      <c r="DFS36"/>
      <c r="DFT36"/>
      <c r="DFU36"/>
      <c r="DFV36"/>
      <c r="DFW36"/>
      <c r="DFX36"/>
      <c r="DFY36"/>
      <c r="DFZ36"/>
      <c r="DGA36"/>
      <c r="DGB36"/>
      <c r="DGC36"/>
      <c r="DGD36"/>
      <c r="DGE36"/>
      <c r="DGF36"/>
      <c r="DGG36"/>
      <c r="DGH36"/>
      <c r="DGI36"/>
      <c r="DGJ36"/>
      <c r="DGK36"/>
      <c r="DGL36"/>
      <c r="DGM36"/>
      <c r="DGN36"/>
      <c r="DGO36"/>
      <c r="DGP36"/>
      <c r="DGQ36"/>
      <c r="DGR36"/>
      <c r="DGS36"/>
      <c r="DGT36"/>
      <c r="DGU36"/>
      <c r="DGV36"/>
      <c r="DGW36"/>
      <c r="DGX36"/>
      <c r="DGY36"/>
      <c r="DGZ36"/>
      <c r="DHA36"/>
      <c r="DHB36"/>
      <c r="DHC36"/>
      <c r="DHD36"/>
      <c r="DHE36"/>
      <c r="DHF36"/>
      <c r="DHG36"/>
      <c r="DHH36"/>
      <c r="DHI36"/>
      <c r="DHJ36"/>
      <c r="DHK36"/>
      <c r="DHL36"/>
      <c r="DHM36"/>
      <c r="DHN36"/>
      <c r="DHO36"/>
      <c r="DHP36"/>
      <c r="DHQ36"/>
      <c r="DHR36"/>
      <c r="DHS36"/>
      <c r="DHT36"/>
      <c r="DHU36"/>
      <c r="DHV36"/>
      <c r="DHW36"/>
      <c r="DHX36"/>
      <c r="DHY36"/>
      <c r="DHZ36"/>
      <c r="DIA36"/>
      <c r="DIB36"/>
      <c r="DIC36"/>
      <c r="DID36"/>
      <c r="DIE36"/>
      <c r="DIF36"/>
      <c r="DIG36"/>
      <c r="DIH36"/>
      <c r="DII36"/>
      <c r="DIJ36"/>
      <c r="DIK36"/>
      <c r="DIL36"/>
      <c r="DIM36"/>
      <c r="DIN36"/>
      <c r="DIO36"/>
      <c r="DIP36"/>
      <c r="DIQ36"/>
      <c r="DIR36"/>
      <c r="DIS36"/>
      <c r="DIT36"/>
      <c r="DIU36"/>
      <c r="DIV36"/>
      <c r="DIW36"/>
      <c r="DIX36"/>
      <c r="DIY36"/>
      <c r="DIZ36"/>
      <c r="DJA36"/>
      <c r="DJB36"/>
      <c r="DJC36"/>
      <c r="DJD36"/>
      <c r="DJE36"/>
      <c r="DJF36"/>
      <c r="DJG36"/>
      <c r="DJH36"/>
      <c r="DJI36"/>
      <c r="DJJ36"/>
      <c r="DJK36"/>
      <c r="DJL36"/>
      <c r="DJM36"/>
      <c r="DJN36"/>
      <c r="DJO36"/>
      <c r="DJP36"/>
      <c r="DJQ36"/>
      <c r="DJR36"/>
      <c r="DJS36"/>
      <c r="DJT36"/>
      <c r="DJU36"/>
      <c r="DJV36"/>
      <c r="DJW36"/>
      <c r="DJX36"/>
      <c r="DJY36"/>
      <c r="DJZ36"/>
      <c r="DKA36"/>
      <c r="DKB36"/>
      <c r="DKC36"/>
      <c r="DKD36"/>
      <c r="DKE36"/>
      <c r="DKF36"/>
      <c r="DKG36"/>
      <c r="DKH36"/>
      <c r="DKI36"/>
      <c r="DKJ36"/>
      <c r="DKK36"/>
      <c r="DKL36"/>
      <c r="DKM36"/>
      <c r="DKN36"/>
      <c r="DKO36"/>
      <c r="DKP36"/>
      <c r="DKQ36"/>
      <c r="DKR36"/>
      <c r="DKS36"/>
      <c r="DKT36"/>
      <c r="DKU36"/>
      <c r="DKV36"/>
      <c r="DKW36"/>
      <c r="DKX36"/>
      <c r="DKY36"/>
      <c r="DKZ36"/>
      <c r="DLA36"/>
      <c r="DLB36"/>
      <c r="DLC36"/>
      <c r="DLD36"/>
      <c r="DLE36"/>
      <c r="DLF36"/>
      <c r="DLG36"/>
      <c r="DLH36"/>
      <c r="DLI36"/>
      <c r="DLJ36"/>
      <c r="DLK36"/>
      <c r="DLL36"/>
      <c r="DLM36"/>
      <c r="DLN36"/>
      <c r="DLO36"/>
      <c r="DLP36"/>
      <c r="DLQ36"/>
      <c r="DLR36"/>
      <c r="DLS36"/>
      <c r="DLT36"/>
      <c r="DLU36"/>
      <c r="DLV36"/>
      <c r="DLW36"/>
      <c r="DLX36"/>
      <c r="DLY36"/>
      <c r="DLZ36"/>
      <c r="DMA36"/>
      <c r="DMB36"/>
      <c r="DMC36"/>
      <c r="DMD36"/>
      <c r="DME36"/>
      <c r="DMF36"/>
      <c r="DMG36"/>
      <c r="DMH36"/>
      <c r="DMI36"/>
      <c r="DMJ36"/>
      <c r="DMK36"/>
      <c r="DML36"/>
      <c r="DMM36"/>
      <c r="DMN36"/>
      <c r="DMO36"/>
      <c r="DMP36"/>
      <c r="DMQ36"/>
      <c r="DMR36"/>
      <c r="DMS36"/>
      <c r="DMT36"/>
      <c r="DMU36"/>
      <c r="DMV36"/>
      <c r="DMW36"/>
      <c r="DMX36"/>
      <c r="DMY36"/>
      <c r="DMZ36"/>
      <c r="DNA36"/>
      <c r="DNB36"/>
      <c r="DNC36"/>
      <c r="DND36"/>
      <c r="DNE36"/>
      <c r="DNF36"/>
      <c r="DNG36"/>
      <c r="DNH36"/>
      <c r="DNI36"/>
      <c r="DNJ36"/>
      <c r="DNK36"/>
      <c r="DNL36"/>
      <c r="DNM36"/>
      <c r="DNN36"/>
      <c r="DNO36"/>
      <c r="DNP36"/>
      <c r="DNQ36"/>
      <c r="DNR36"/>
      <c r="DNS36"/>
      <c r="DNT36"/>
      <c r="DNU36"/>
      <c r="DNV36"/>
      <c r="DNW36"/>
      <c r="DNX36"/>
      <c r="DNY36"/>
      <c r="DNZ36"/>
      <c r="DOA36"/>
      <c r="DOB36"/>
      <c r="DOC36"/>
      <c r="DOD36"/>
      <c r="DOE36"/>
      <c r="DOF36"/>
      <c r="DOG36"/>
      <c r="DOH36"/>
      <c r="DOI36"/>
      <c r="DOJ36"/>
      <c r="DOK36"/>
      <c r="DOL36"/>
      <c r="DOM36"/>
      <c r="DON36"/>
      <c r="DOO36"/>
      <c r="DOP36"/>
      <c r="DOQ36"/>
      <c r="DOR36"/>
      <c r="DOS36"/>
      <c r="DOT36"/>
      <c r="DOU36"/>
      <c r="DOV36"/>
      <c r="DOW36"/>
      <c r="DOX36"/>
      <c r="DOY36"/>
      <c r="DOZ36"/>
      <c r="DPA36"/>
      <c r="DPB36"/>
      <c r="DPC36"/>
      <c r="DPD36"/>
      <c r="DPE36"/>
      <c r="DPF36"/>
      <c r="DPG36"/>
      <c r="DPH36"/>
      <c r="DPI36"/>
      <c r="DPJ36"/>
      <c r="DPK36"/>
      <c r="DPL36"/>
      <c r="DPM36"/>
      <c r="DPN36"/>
      <c r="DPO36"/>
      <c r="DPP36"/>
      <c r="DPQ36"/>
      <c r="DPR36"/>
      <c r="DPS36"/>
      <c r="DPT36"/>
      <c r="DPU36"/>
      <c r="DPV36"/>
      <c r="DPW36"/>
      <c r="DPX36"/>
      <c r="DPY36"/>
      <c r="DPZ36"/>
      <c r="DQA36"/>
      <c r="DQB36"/>
      <c r="DQC36"/>
      <c r="DQD36"/>
      <c r="DQE36"/>
      <c r="DQF36"/>
      <c r="DQG36"/>
      <c r="DQH36"/>
      <c r="DQI36"/>
      <c r="DQJ36"/>
      <c r="DQK36"/>
      <c r="DQL36"/>
      <c r="DQM36"/>
      <c r="DQN36"/>
      <c r="DQO36"/>
      <c r="DQP36"/>
      <c r="DQQ36"/>
      <c r="DQR36"/>
      <c r="DQS36"/>
      <c r="DQT36"/>
      <c r="DQU36"/>
      <c r="DQV36"/>
      <c r="DQW36"/>
      <c r="DQX36"/>
      <c r="DQY36"/>
      <c r="DQZ36"/>
      <c r="DRA36"/>
      <c r="DRB36"/>
      <c r="DRC36"/>
      <c r="DRD36"/>
      <c r="DRE36"/>
      <c r="DRF36"/>
      <c r="DRG36"/>
      <c r="DRH36"/>
      <c r="DRI36"/>
      <c r="DRJ36"/>
      <c r="DRK36"/>
      <c r="DRL36"/>
      <c r="DRM36"/>
      <c r="DRN36"/>
      <c r="DRO36"/>
      <c r="DRP36"/>
      <c r="DRQ36"/>
      <c r="DRR36"/>
      <c r="DRS36"/>
      <c r="DRT36"/>
      <c r="DRU36"/>
      <c r="DRV36"/>
      <c r="DRW36"/>
      <c r="DRX36"/>
      <c r="DRY36"/>
      <c r="DRZ36"/>
      <c r="DSA36"/>
      <c r="DSB36"/>
      <c r="DSC36"/>
      <c r="DSD36"/>
      <c r="DSE36"/>
      <c r="DSF36"/>
      <c r="DSG36"/>
      <c r="DSH36"/>
      <c r="DSI36"/>
      <c r="DSJ36"/>
      <c r="DSK36"/>
      <c r="DSL36"/>
      <c r="DSM36"/>
      <c r="DSN36"/>
      <c r="DSO36"/>
      <c r="DSP36"/>
      <c r="DSQ36"/>
      <c r="DSR36"/>
      <c r="DSS36"/>
      <c r="DST36"/>
      <c r="DSU36"/>
      <c r="DSV36"/>
      <c r="DSW36"/>
      <c r="DSX36"/>
      <c r="DSY36"/>
      <c r="DSZ36"/>
      <c r="DTA36"/>
      <c r="DTB36"/>
      <c r="DTC36"/>
      <c r="DTD36"/>
      <c r="DTE36"/>
      <c r="DTF36"/>
      <c r="DTG36"/>
      <c r="DTH36"/>
      <c r="DTI36"/>
      <c r="DTJ36"/>
      <c r="DTK36"/>
      <c r="DTL36"/>
      <c r="DTM36"/>
      <c r="DTN36"/>
      <c r="DTO36"/>
      <c r="DTP36"/>
      <c r="DTQ36"/>
      <c r="DTR36"/>
      <c r="DTS36"/>
      <c r="DTT36"/>
      <c r="DTU36"/>
      <c r="DTV36"/>
      <c r="DTW36"/>
      <c r="DTX36"/>
      <c r="DTY36"/>
      <c r="DTZ36"/>
      <c r="DUA36"/>
      <c r="DUB36"/>
      <c r="DUC36"/>
      <c r="DUD36"/>
      <c r="DUE36"/>
      <c r="DUF36"/>
      <c r="DUG36"/>
      <c r="DUH36"/>
      <c r="DUI36"/>
      <c r="DUJ36"/>
      <c r="DUK36"/>
      <c r="DUL36"/>
      <c r="DUM36"/>
      <c r="DUN36"/>
      <c r="DUO36"/>
      <c r="DUP36"/>
      <c r="DUQ36"/>
      <c r="DUR36"/>
      <c r="DUS36"/>
      <c r="DUT36"/>
      <c r="DUU36"/>
      <c r="DUV36"/>
      <c r="DUW36"/>
      <c r="DUX36"/>
      <c r="DUY36"/>
      <c r="DUZ36"/>
      <c r="DVA36"/>
      <c r="DVB36"/>
      <c r="DVC36"/>
      <c r="DVD36"/>
      <c r="DVE36"/>
      <c r="DVF36"/>
      <c r="DVG36"/>
      <c r="DVH36"/>
      <c r="DVI36"/>
      <c r="DVJ36"/>
      <c r="DVK36"/>
      <c r="DVL36"/>
      <c r="DVM36"/>
      <c r="DVN36"/>
      <c r="DVO36"/>
      <c r="DVP36"/>
      <c r="DVQ36"/>
      <c r="DVR36"/>
      <c r="DVS36"/>
      <c r="DVT36"/>
      <c r="DVU36"/>
      <c r="DVV36"/>
      <c r="DVW36"/>
      <c r="DVX36"/>
      <c r="DVY36"/>
      <c r="DVZ36"/>
      <c r="DWA36"/>
      <c r="DWB36"/>
      <c r="DWC36"/>
      <c r="DWD36"/>
      <c r="DWE36"/>
      <c r="DWF36"/>
      <c r="DWG36"/>
      <c r="DWH36"/>
      <c r="DWI36"/>
      <c r="DWJ36"/>
      <c r="DWK36"/>
      <c r="DWL36"/>
      <c r="DWM36"/>
      <c r="DWN36"/>
      <c r="DWO36"/>
      <c r="DWP36"/>
      <c r="DWQ36"/>
      <c r="DWR36"/>
      <c r="DWS36"/>
      <c r="DWT36"/>
      <c r="DWU36"/>
      <c r="DWV36"/>
      <c r="DWW36"/>
      <c r="DWX36"/>
      <c r="DWY36"/>
      <c r="DWZ36"/>
      <c r="DXA36"/>
      <c r="DXB36"/>
      <c r="DXC36"/>
      <c r="DXD36"/>
      <c r="DXE36"/>
      <c r="DXF36"/>
      <c r="DXG36"/>
      <c r="DXH36"/>
      <c r="DXI36"/>
      <c r="DXJ36"/>
      <c r="DXK36"/>
      <c r="DXL36"/>
      <c r="DXM36"/>
      <c r="DXN36"/>
      <c r="DXO36"/>
      <c r="DXP36"/>
      <c r="DXQ36"/>
      <c r="DXR36"/>
      <c r="DXS36"/>
      <c r="DXT36"/>
      <c r="DXU36"/>
      <c r="DXV36"/>
      <c r="DXW36"/>
      <c r="DXX36"/>
      <c r="DXY36"/>
      <c r="DXZ36"/>
      <c r="DYA36"/>
      <c r="DYB36"/>
      <c r="DYC36"/>
      <c r="DYD36"/>
      <c r="DYE36"/>
      <c r="DYF36"/>
      <c r="DYG36"/>
      <c r="DYH36"/>
      <c r="DYI36"/>
      <c r="DYJ36"/>
      <c r="DYK36"/>
      <c r="DYL36"/>
      <c r="DYM36"/>
      <c r="DYN36"/>
      <c r="DYO36"/>
      <c r="DYP36"/>
      <c r="DYQ36"/>
      <c r="DYR36"/>
      <c r="DYS36"/>
      <c r="DYT36"/>
      <c r="DYU36"/>
      <c r="DYV36"/>
      <c r="DYW36"/>
      <c r="DYX36"/>
      <c r="DYY36"/>
      <c r="DYZ36"/>
      <c r="DZA36"/>
      <c r="DZB36"/>
      <c r="DZC36"/>
      <c r="DZD36"/>
      <c r="DZE36"/>
      <c r="DZF36"/>
      <c r="DZG36"/>
      <c r="DZH36"/>
      <c r="DZI36"/>
      <c r="DZJ36"/>
      <c r="DZK36"/>
      <c r="DZL36"/>
      <c r="DZM36"/>
      <c r="DZN36"/>
      <c r="DZO36"/>
      <c r="DZP36"/>
      <c r="DZQ36"/>
      <c r="DZR36"/>
      <c r="DZS36"/>
      <c r="DZT36"/>
      <c r="DZU36"/>
      <c r="DZV36"/>
      <c r="DZW36"/>
      <c r="DZX36"/>
      <c r="DZY36"/>
      <c r="DZZ36"/>
      <c r="EAA36"/>
      <c r="EAB36"/>
      <c r="EAC36"/>
      <c r="EAD36"/>
      <c r="EAE36"/>
      <c r="EAF36"/>
      <c r="EAG36"/>
      <c r="EAH36"/>
      <c r="EAI36"/>
      <c r="EAJ36"/>
      <c r="EAK36"/>
      <c r="EAL36"/>
      <c r="EAM36"/>
      <c r="EAN36"/>
      <c r="EAO36"/>
      <c r="EAP36"/>
      <c r="EAQ36"/>
      <c r="EAR36"/>
      <c r="EAS36"/>
      <c r="EAT36"/>
      <c r="EAU36"/>
      <c r="EAV36"/>
      <c r="EAW36"/>
      <c r="EAX36"/>
      <c r="EAY36"/>
      <c r="EAZ36"/>
      <c r="EBA36"/>
      <c r="EBB36"/>
      <c r="EBC36"/>
      <c r="EBD36"/>
      <c r="EBE36"/>
      <c r="EBF36"/>
      <c r="EBG36"/>
      <c r="EBH36"/>
      <c r="EBI36"/>
      <c r="EBJ36"/>
      <c r="EBK36"/>
      <c r="EBL36"/>
      <c r="EBM36"/>
      <c r="EBN36"/>
      <c r="EBO36"/>
      <c r="EBP36"/>
      <c r="EBQ36"/>
      <c r="EBR36"/>
      <c r="EBS36"/>
      <c r="EBT36"/>
      <c r="EBU36"/>
      <c r="EBV36"/>
      <c r="EBW36"/>
      <c r="EBX36"/>
      <c r="EBY36"/>
      <c r="EBZ36"/>
      <c r="ECA36"/>
      <c r="ECB36"/>
      <c r="ECC36"/>
      <c r="ECD36"/>
      <c r="ECE36"/>
      <c r="ECF36"/>
      <c r="ECG36"/>
      <c r="ECH36"/>
      <c r="ECI36"/>
      <c r="ECJ36"/>
      <c r="ECK36"/>
      <c r="ECL36"/>
      <c r="ECM36"/>
      <c r="ECN36"/>
      <c r="ECO36"/>
      <c r="ECP36"/>
      <c r="ECQ36"/>
      <c r="ECR36"/>
      <c r="ECS36"/>
      <c r="ECT36"/>
      <c r="ECU36"/>
      <c r="ECV36"/>
      <c r="ECW36"/>
      <c r="ECX36"/>
      <c r="ECY36"/>
      <c r="ECZ36"/>
      <c r="EDA36"/>
      <c r="EDB36"/>
      <c r="EDC36"/>
      <c r="EDD36"/>
      <c r="EDE36"/>
      <c r="EDF36"/>
      <c r="EDG36"/>
      <c r="EDH36"/>
      <c r="EDI36"/>
      <c r="EDJ36"/>
      <c r="EDK36"/>
      <c r="EDL36"/>
      <c r="EDM36"/>
      <c r="EDN36"/>
      <c r="EDO36"/>
      <c r="EDP36"/>
      <c r="EDQ36"/>
      <c r="EDR36"/>
      <c r="EDS36"/>
      <c r="EDT36"/>
      <c r="EDU36"/>
      <c r="EDV36"/>
      <c r="EDW36"/>
      <c r="EDX36"/>
      <c r="EDY36"/>
      <c r="EDZ36"/>
      <c r="EEA36"/>
      <c r="EEB36"/>
      <c r="EEC36"/>
      <c r="EED36"/>
      <c r="EEE36"/>
      <c r="EEF36"/>
      <c r="EEG36"/>
      <c r="EEH36"/>
      <c r="EEI36"/>
      <c r="EEJ36"/>
      <c r="EEK36"/>
      <c r="EEL36"/>
      <c r="EEM36"/>
      <c r="EEN36"/>
      <c r="EEO36"/>
      <c r="EEP36"/>
      <c r="EEQ36"/>
      <c r="EER36"/>
      <c r="EES36"/>
      <c r="EET36"/>
      <c r="EEU36"/>
      <c r="EEV36"/>
      <c r="EEW36"/>
      <c r="EEX36"/>
      <c r="EEY36"/>
      <c r="EEZ36"/>
      <c r="EFA36"/>
      <c r="EFB36"/>
      <c r="EFC36"/>
      <c r="EFD36"/>
      <c r="EFE36"/>
      <c r="EFF36"/>
      <c r="EFG36"/>
      <c r="EFH36"/>
      <c r="EFI36"/>
      <c r="EFJ36"/>
      <c r="EFK36"/>
      <c r="EFL36"/>
      <c r="EFM36"/>
      <c r="EFN36"/>
      <c r="EFO36"/>
      <c r="EFP36"/>
      <c r="EFQ36"/>
      <c r="EFR36"/>
      <c r="EFS36"/>
      <c r="EFT36"/>
      <c r="EFU36"/>
      <c r="EFV36"/>
      <c r="EFW36"/>
      <c r="EFX36"/>
      <c r="EFY36"/>
      <c r="EFZ36"/>
      <c r="EGA36"/>
      <c r="EGB36"/>
      <c r="EGC36"/>
      <c r="EGD36"/>
      <c r="EGE36"/>
      <c r="EGF36"/>
      <c r="EGG36"/>
      <c r="EGH36"/>
      <c r="EGI36"/>
      <c r="EGJ36"/>
      <c r="EGK36"/>
      <c r="EGL36"/>
      <c r="EGM36"/>
      <c r="EGN36"/>
      <c r="EGO36"/>
      <c r="EGP36"/>
      <c r="EGQ36"/>
      <c r="EGR36"/>
      <c r="EGS36"/>
      <c r="EGT36"/>
      <c r="EGU36"/>
      <c r="EGV36"/>
      <c r="EGW36"/>
      <c r="EGX36"/>
      <c r="EGY36"/>
      <c r="EGZ36"/>
      <c r="EHA36"/>
      <c r="EHB36"/>
      <c r="EHC36"/>
      <c r="EHD36"/>
      <c r="EHE36"/>
      <c r="EHF36"/>
      <c r="EHG36"/>
      <c r="EHH36"/>
      <c r="EHI36"/>
      <c r="EHJ36"/>
      <c r="EHK36"/>
      <c r="EHL36"/>
      <c r="EHM36"/>
      <c r="EHN36"/>
      <c r="EHO36"/>
      <c r="EHP36"/>
      <c r="EHQ36"/>
      <c r="EHR36"/>
      <c r="EHS36"/>
      <c r="EHT36"/>
      <c r="EHU36"/>
      <c r="EHV36"/>
      <c r="EHW36"/>
      <c r="EHX36"/>
      <c r="EHY36"/>
      <c r="EHZ36"/>
      <c r="EIA36"/>
      <c r="EIB36"/>
      <c r="EIC36"/>
      <c r="EID36"/>
      <c r="EIE36"/>
      <c r="EIF36"/>
      <c r="EIG36"/>
      <c r="EIH36"/>
      <c r="EII36"/>
      <c r="EIJ36"/>
      <c r="EIK36"/>
      <c r="EIL36"/>
      <c r="EIM36"/>
      <c r="EIN36"/>
      <c r="EIO36"/>
      <c r="EIP36"/>
      <c r="EIQ36"/>
      <c r="EIR36"/>
      <c r="EIS36"/>
      <c r="EIT36"/>
      <c r="EIU36"/>
      <c r="EIV36"/>
      <c r="EIW36"/>
      <c r="EIX36"/>
      <c r="EIY36"/>
      <c r="EIZ36"/>
      <c r="EJA36"/>
      <c r="EJB36"/>
      <c r="EJC36"/>
      <c r="EJD36"/>
      <c r="EJE36"/>
      <c r="EJF36"/>
      <c r="EJG36"/>
      <c r="EJH36"/>
      <c r="EJI36"/>
      <c r="EJJ36"/>
      <c r="EJK36"/>
      <c r="EJL36"/>
      <c r="EJM36"/>
      <c r="EJN36"/>
      <c r="EJO36"/>
      <c r="EJP36"/>
      <c r="EJQ36"/>
      <c r="EJR36"/>
      <c r="EJS36"/>
      <c r="EJT36"/>
      <c r="EJU36"/>
      <c r="EJV36"/>
      <c r="EJW36"/>
      <c r="EJX36"/>
      <c r="EJY36"/>
      <c r="EJZ36"/>
      <c r="EKA36"/>
      <c r="EKB36"/>
      <c r="EKC36"/>
      <c r="EKD36"/>
      <c r="EKE36"/>
      <c r="EKF36"/>
      <c r="EKG36"/>
      <c r="EKH36"/>
      <c r="EKI36"/>
      <c r="EKJ36"/>
      <c r="EKK36"/>
      <c r="EKL36"/>
      <c r="EKM36"/>
      <c r="EKN36"/>
      <c r="EKO36"/>
      <c r="EKP36"/>
      <c r="EKQ36"/>
      <c r="EKR36"/>
      <c r="EKS36"/>
      <c r="EKT36"/>
      <c r="EKU36"/>
      <c r="EKV36"/>
      <c r="EKW36"/>
      <c r="EKX36"/>
      <c r="EKY36"/>
      <c r="EKZ36"/>
      <c r="ELA36"/>
      <c r="ELB36"/>
      <c r="ELC36"/>
      <c r="ELD36"/>
      <c r="ELE36"/>
      <c r="ELF36"/>
      <c r="ELG36"/>
      <c r="ELH36"/>
      <c r="ELI36"/>
      <c r="ELJ36"/>
      <c r="ELK36"/>
      <c r="ELL36"/>
      <c r="ELM36"/>
      <c r="ELN36"/>
      <c r="ELO36"/>
      <c r="ELP36"/>
      <c r="ELQ36"/>
      <c r="ELR36"/>
      <c r="ELS36"/>
      <c r="ELT36"/>
      <c r="ELU36"/>
      <c r="ELV36"/>
      <c r="ELW36"/>
      <c r="ELX36"/>
      <c r="ELY36"/>
      <c r="ELZ36"/>
      <c r="EMA36"/>
      <c r="EMB36"/>
      <c r="EMC36"/>
      <c r="EMD36"/>
      <c r="EME36"/>
      <c r="EMF36"/>
      <c r="EMG36"/>
      <c r="EMH36"/>
      <c r="EMI36"/>
      <c r="EMJ36"/>
      <c r="EMK36"/>
      <c r="EML36"/>
      <c r="EMM36"/>
      <c r="EMN36"/>
      <c r="EMO36"/>
      <c r="EMP36"/>
      <c r="EMQ36"/>
      <c r="EMR36"/>
      <c r="EMS36"/>
      <c r="EMT36"/>
      <c r="EMU36"/>
      <c r="EMV36"/>
      <c r="EMW36"/>
      <c r="EMX36"/>
      <c r="EMY36"/>
      <c r="EMZ36"/>
      <c r="ENA36"/>
      <c r="ENB36"/>
      <c r="ENC36"/>
      <c r="END36"/>
      <c r="ENE36"/>
      <c r="ENF36"/>
      <c r="ENG36"/>
      <c r="ENH36"/>
      <c r="ENI36"/>
      <c r="ENJ36"/>
      <c r="ENK36"/>
      <c r="ENL36"/>
      <c r="ENM36"/>
      <c r="ENN36"/>
      <c r="ENO36"/>
      <c r="ENP36"/>
      <c r="ENQ36"/>
      <c r="ENR36"/>
      <c r="ENS36"/>
      <c r="ENT36"/>
      <c r="ENU36"/>
      <c r="ENV36"/>
      <c r="ENW36"/>
      <c r="ENX36"/>
      <c r="ENY36"/>
      <c r="ENZ36"/>
      <c r="EOA36"/>
      <c r="EOB36"/>
      <c r="EOC36"/>
      <c r="EOD36"/>
      <c r="EOE36"/>
      <c r="EOF36"/>
      <c r="EOG36"/>
      <c r="EOH36"/>
      <c r="EOI36"/>
      <c r="EOJ36"/>
      <c r="EOK36"/>
      <c r="EOL36"/>
      <c r="EOM36"/>
      <c r="EON36"/>
      <c r="EOO36"/>
      <c r="EOP36"/>
      <c r="EOQ36"/>
      <c r="EOR36"/>
      <c r="EOS36"/>
      <c r="EOT36"/>
      <c r="EOU36"/>
      <c r="EOV36"/>
      <c r="EOW36"/>
      <c r="EOX36"/>
      <c r="EOY36"/>
      <c r="EOZ36"/>
      <c r="EPA36"/>
      <c r="EPB36"/>
      <c r="EPC36"/>
      <c r="EPD36"/>
      <c r="EPE36"/>
      <c r="EPF36"/>
      <c r="EPG36"/>
      <c r="EPH36"/>
      <c r="EPI36"/>
      <c r="EPJ36"/>
      <c r="EPK36"/>
      <c r="EPL36"/>
      <c r="EPM36"/>
      <c r="EPN36"/>
      <c r="EPO36"/>
      <c r="EPP36"/>
      <c r="EPQ36"/>
      <c r="EPR36"/>
      <c r="EPS36"/>
      <c r="EPT36"/>
      <c r="EPU36"/>
      <c r="EPV36"/>
      <c r="EPW36"/>
      <c r="EPX36"/>
      <c r="EPY36"/>
      <c r="EPZ36"/>
      <c r="EQA36"/>
      <c r="EQB36"/>
      <c r="EQC36"/>
      <c r="EQD36"/>
      <c r="EQE36"/>
      <c r="EQF36"/>
      <c r="EQG36"/>
      <c r="EQH36"/>
      <c r="EQI36"/>
      <c r="EQJ36"/>
      <c r="EQK36"/>
      <c r="EQL36"/>
      <c r="EQM36"/>
      <c r="EQN36"/>
      <c r="EQO36"/>
      <c r="EQP36"/>
      <c r="EQQ36"/>
      <c r="EQR36"/>
      <c r="EQS36"/>
      <c r="EQT36"/>
      <c r="EQU36"/>
      <c r="EQV36"/>
      <c r="EQW36"/>
      <c r="EQX36"/>
      <c r="EQY36"/>
      <c r="EQZ36"/>
      <c r="ERA36"/>
      <c r="ERB36"/>
      <c r="ERC36"/>
      <c r="ERD36"/>
      <c r="ERE36"/>
      <c r="ERF36"/>
      <c r="ERG36"/>
      <c r="ERH36"/>
      <c r="ERI36"/>
      <c r="ERJ36"/>
      <c r="ERK36"/>
      <c r="ERL36"/>
      <c r="ERM36"/>
      <c r="ERN36"/>
      <c r="ERO36"/>
      <c r="ERP36"/>
      <c r="ERQ36"/>
      <c r="ERR36"/>
      <c r="ERS36"/>
      <c r="ERT36"/>
      <c r="ERU36"/>
      <c r="ERV36"/>
      <c r="ERW36"/>
      <c r="ERX36"/>
      <c r="ERY36"/>
      <c r="ERZ36"/>
      <c r="ESA36"/>
      <c r="ESB36"/>
      <c r="ESC36"/>
      <c r="ESD36"/>
      <c r="ESE36"/>
      <c r="ESF36"/>
      <c r="ESG36"/>
      <c r="ESH36"/>
      <c r="ESI36"/>
      <c r="ESJ36"/>
      <c r="ESK36"/>
      <c r="ESL36"/>
      <c r="ESM36"/>
      <c r="ESN36"/>
      <c r="ESO36"/>
      <c r="ESP36"/>
      <c r="ESQ36"/>
      <c r="ESR36"/>
      <c r="ESS36"/>
      <c r="EST36"/>
      <c r="ESU36"/>
      <c r="ESV36"/>
      <c r="ESW36"/>
      <c r="ESX36"/>
      <c r="ESY36"/>
      <c r="ESZ36"/>
      <c r="ETA36"/>
      <c r="ETB36"/>
      <c r="ETC36"/>
      <c r="ETD36"/>
      <c r="ETE36"/>
      <c r="ETF36"/>
      <c r="ETG36"/>
      <c r="ETH36"/>
      <c r="ETI36"/>
      <c r="ETJ36"/>
      <c r="ETK36"/>
      <c r="ETL36"/>
      <c r="ETM36"/>
      <c r="ETN36"/>
      <c r="ETO36"/>
      <c r="ETP36"/>
      <c r="ETQ36"/>
      <c r="ETR36"/>
      <c r="ETS36"/>
      <c r="ETT36"/>
      <c r="ETU36"/>
      <c r="ETV36"/>
      <c r="ETW36"/>
      <c r="ETX36"/>
      <c r="ETY36"/>
      <c r="ETZ36"/>
      <c r="EUA36"/>
      <c r="EUB36"/>
      <c r="EUC36"/>
      <c r="EUD36"/>
      <c r="EUE36"/>
      <c r="EUF36"/>
      <c r="EUG36"/>
      <c r="EUH36"/>
      <c r="EUI36"/>
      <c r="EUJ36"/>
      <c r="EUK36"/>
      <c r="EUL36"/>
      <c r="EUM36"/>
      <c r="EUN36"/>
      <c r="EUO36"/>
      <c r="EUP36"/>
      <c r="EUQ36"/>
      <c r="EUR36"/>
      <c r="EUS36"/>
      <c r="EUT36"/>
      <c r="EUU36"/>
      <c r="EUV36"/>
      <c r="EUW36"/>
      <c r="EUX36"/>
      <c r="EUY36"/>
      <c r="EUZ36"/>
      <c r="EVA36"/>
      <c r="EVB36"/>
      <c r="EVC36"/>
      <c r="EVD36"/>
      <c r="EVE36"/>
      <c r="EVF36"/>
      <c r="EVG36"/>
      <c r="EVH36"/>
      <c r="EVI36"/>
      <c r="EVJ36"/>
      <c r="EVK36"/>
      <c r="EVL36"/>
      <c r="EVM36"/>
      <c r="EVN36"/>
      <c r="EVO36"/>
      <c r="EVP36"/>
      <c r="EVQ36"/>
      <c r="EVR36"/>
      <c r="EVS36"/>
      <c r="EVT36"/>
      <c r="EVU36"/>
      <c r="EVV36"/>
      <c r="EVW36"/>
      <c r="EVX36"/>
      <c r="EVY36"/>
      <c r="EVZ36"/>
      <c r="EWA36"/>
      <c r="EWB36"/>
      <c r="EWC36"/>
      <c r="EWD36"/>
      <c r="EWE36"/>
      <c r="EWF36"/>
      <c r="EWG36"/>
      <c r="EWH36"/>
      <c r="EWI36"/>
      <c r="EWJ36"/>
      <c r="EWK36"/>
      <c r="EWL36"/>
      <c r="EWM36"/>
      <c r="EWN36"/>
      <c r="EWO36"/>
      <c r="EWP36"/>
      <c r="EWQ36"/>
      <c r="EWR36"/>
      <c r="EWS36"/>
      <c r="EWT36"/>
      <c r="EWU36"/>
      <c r="EWV36"/>
      <c r="EWW36"/>
      <c r="EWX36"/>
      <c r="EWY36"/>
      <c r="EWZ36"/>
      <c r="EXA36"/>
      <c r="EXB36"/>
      <c r="EXC36"/>
      <c r="EXD36"/>
      <c r="EXE36"/>
      <c r="EXF36"/>
      <c r="EXG36"/>
      <c r="EXH36"/>
      <c r="EXI36"/>
      <c r="EXJ36"/>
      <c r="EXK36"/>
      <c r="EXL36"/>
      <c r="EXM36"/>
      <c r="EXN36"/>
      <c r="EXO36"/>
      <c r="EXP36"/>
      <c r="EXQ36"/>
      <c r="EXR36"/>
      <c r="EXS36"/>
      <c r="EXT36"/>
      <c r="EXU36"/>
      <c r="EXV36"/>
      <c r="EXW36"/>
      <c r="EXX36"/>
      <c r="EXY36"/>
      <c r="EXZ36"/>
      <c r="EYA36"/>
      <c r="EYB36"/>
      <c r="EYC36"/>
      <c r="EYD36"/>
      <c r="EYE36"/>
      <c r="EYF36"/>
      <c r="EYG36"/>
      <c r="EYH36"/>
      <c r="EYI36"/>
      <c r="EYJ36"/>
      <c r="EYK36"/>
      <c r="EYL36"/>
      <c r="EYM36"/>
      <c r="EYN36"/>
      <c r="EYO36"/>
      <c r="EYP36"/>
      <c r="EYQ36"/>
      <c r="EYR36"/>
      <c r="EYS36"/>
      <c r="EYT36"/>
      <c r="EYU36"/>
      <c r="EYV36"/>
      <c r="EYW36"/>
      <c r="EYX36"/>
      <c r="EYY36"/>
      <c r="EYZ36"/>
      <c r="EZA36"/>
      <c r="EZB36"/>
      <c r="EZC36"/>
      <c r="EZD36"/>
      <c r="EZE36"/>
      <c r="EZF36"/>
      <c r="EZG36"/>
      <c r="EZH36"/>
      <c r="EZI36"/>
      <c r="EZJ36"/>
      <c r="EZK36"/>
      <c r="EZL36"/>
      <c r="EZM36"/>
      <c r="EZN36"/>
      <c r="EZO36"/>
      <c r="EZP36"/>
      <c r="EZQ36"/>
      <c r="EZR36"/>
      <c r="EZS36"/>
      <c r="EZT36"/>
      <c r="EZU36"/>
      <c r="EZV36"/>
      <c r="EZW36"/>
      <c r="EZX36"/>
      <c r="EZY36"/>
      <c r="EZZ36"/>
      <c r="FAA36"/>
      <c r="FAB36"/>
      <c r="FAC36"/>
      <c r="FAD36"/>
      <c r="FAE36"/>
      <c r="FAF36"/>
      <c r="FAG36"/>
      <c r="FAH36"/>
      <c r="FAI36"/>
      <c r="FAJ36"/>
      <c r="FAK36"/>
      <c r="FAL36"/>
      <c r="FAM36"/>
      <c r="FAN36"/>
      <c r="FAO36"/>
      <c r="FAP36"/>
      <c r="FAQ36"/>
      <c r="FAR36"/>
      <c r="FAS36"/>
      <c r="FAT36"/>
      <c r="FAU36"/>
      <c r="FAV36"/>
      <c r="FAW36"/>
      <c r="FAX36"/>
      <c r="FAY36"/>
      <c r="FAZ36"/>
      <c r="FBA36"/>
      <c r="FBB36"/>
      <c r="FBC36"/>
      <c r="FBD36"/>
      <c r="FBE36"/>
      <c r="FBF36"/>
      <c r="FBG36"/>
      <c r="FBH36"/>
      <c r="FBI36"/>
      <c r="FBJ36"/>
      <c r="FBK36"/>
      <c r="FBL36"/>
      <c r="FBM36"/>
      <c r="FBN36"/>
      <c r="FBO36"/>
      <c r="FBP36"/>
      <c r="FBQ36"/>
      <c r="FBR36"/>
      <c r="FBS36"/>
      <c r="FBT36"/>
      <c r="FBU36"/>
      <c r="FBV36"/>
      <c r="FBW36"/>
      <c r="FBX36"/>
      <c r="FBY36"/>
      <c r="FBZ36"/>
      <c r="FCA36"/>
      <c r="FCB36"/>
      <c r="FCC36"/>
      <c r="FCD36"/>
      <c r="FCE36"/>
      <c r="FCF36"/>
      <c r="FCG36"/>
      <c r="FCH36"/>
      <c r="FCI36"/>
      <c r="FCJ36"/>
      <c r="FCK36"/>
      <c r="FCL36"/>
      <c r="FCM36"/>
      <c r="FCN36"/>
      <c r="FCO36"/>
      <c r="FCP36"/>
      <c r="FCQ36"/>
      <c r="FCR36"/>
      <c r="FCS36"/>
      <c r="FCT36"/>
      <c r="FCU36"/>
      <c r="FCV36"/>
      <c r="FCW36"/>
      <c r="FCX36"/>
      <c r="FCY36"/>
      <c r="FCZ36"/>
      <c r="FDA36"/>
      <c r="FDB36"/>
      <c r="FDC36"/>
      <c r="FDD36"/>
      <c r="FDE36"/>
      <c r="FDF36"/>
      <c r="FDG36"/>
      <c r="FDH36"/>
      <c r="FDI36"/>
      <c r="FDJ36"/>
      <c r="FDK36"/>
      <c r="FDL36"/>
      <c r="FDM36"/>
      <c r="FDN36"/>
      <c r="FDO36"/>
      <c r="FDP36"/>
      <c r="FDQ36"/>
      <c r="FDR36"/>
      <c r="FDS36"/>
      <c r="FDT36"/>
      <c r="FDU36"/>
      <c r="FDV36"/>
      <c r="FDW36"/>
      <c r="FDX36"/>
      <c r="FDY36"/>
      <c r="FDZ36"/>
      <c r="FEA36"/>
      <c r="FEB36"/>
      <c r="FEC36"/>
      <c r="FED36"/>
      <c r="FEE36"/>
      <c r="FEF36"/>
      <c r="FEG36"/>
      <c r="FEH36"/>
      <c r="FEI36"/>
      <c r="FEJ36"/>
      <c r="FEK36"/>
      <c r="FEL36"/>
      <c r="FEM36"/>
      <c r="FEN36"/>
      <c r="FEO36"/>
      <c r="FEP36"/>
      <c r="FEQ36"/>
      <c r="FER36"/>
      <c r="FES36"/>
      <c r="FET36"/>
      <c r="FEU36"/>
      <c r="FEV36"/>
      <c r="FEW36"/>
      <c r="FEX36"/>
      <c r="FEY36"/>
      <c r="FEZ36"/>
      <c r="FFA36"/>
      <c r="FFB36"/>
      <c r="FFC36"/>
      <c r="FFD36"/>
      <c r="FFE36"/>
      <c r="FFF36"/>
      <c r="FFG36"/>
      <c r="FFH36"/>
      <c r="FFI36"/>
      <c r="FFJ36"/>
      <c r="FFK36"/>
      <c r="FFL36"/>
      <c r="FFM36"/>
      <c r="FFN36"/>
      <c r="FFO36"/>
      <c r="FFP36"/>
      <c r="FFQ36"/>
      <c r="FFR36"/>
      <c r="FFS36"/>
      <c r="FFT36"/>
      <c r="FFU36"/>
      <c r="FFV36"/>
      <c r="FFW36"/>
      <c r="FFX36"/>
      <c r="FFY36"/>
      <c r="FFZ36"/>
      <c r="FGA36"/>
      <c r="FGB36"/>
      <c r="FGC36"/>
      <c r="FGD36"/>
      <c r="FGE36"/>
      <c r="FGF36"/>
      <c r="FGG36"/>
      <c r="FGH36"/>
      <c r="FGI36"/>
      <c r="FGJ36"/>
      <c r="FGK36"/>
      <c r="FGL36"/>
      <c r="FGM36"/>
      <c r="FGN36"/>
      <c r="FGO36"/>
      <c r="FGP36"/>
      <c r="FGQ36"/>
      <c r="FGR36"/>
      <c r="FGS36"/>
      <c r="FGT36"/>
      <c r="FGU36"/>
      <c r="FGV36"/>
      <c r="FGW36"/>
      <c r="FGX36"/>
      <c r="FGY36"/>
      <c r="FGZ36"/>
      <c r="FHA36"/>
      <c r="FHB36"/>
      <c r="FHC36"/>
      <c r="FHD36"/>
      <c r="FHE36"/>
      <c r="FHF36"/>
      <c r="FHG36"/>
      <c r="FHH36"/>
      <c r="FHI36"/>
      <c r="FHJ36"/>
      <c r="FHK36"/>
      <c r="FHL36"/>
      <c r="FHM36"/>
      <c r="FHN36"/>
      <c r="FHO36"/>
      <c r="FHP36"/>
      <c r="FHQ36"/>
      <c r="FHR36"/>
      <c r="FHS36"/>
      <c r="FHT36"/>
      <c r="FHU36"/>
      <c r="FHV36"/>
      <c r="FHW36"/>
      <c r="FHX36"/>
      <c r="FHY36"/>
      <c r="FHZ36"/>
      <c r="FIA36"/>
      <c r="FIB36"/>
      <c r="FIC36"/>
      <c r="FID36"/>
      <c r="FIE36"/>
      <c r="FIF36"/>
      <c r="FIG36"/>
      <c r="FIH36"/>
      <c r="FII36"/>
      <c r="FIJ36"/>
      <c r="FIK36"/>
      <c r="FIL36"/>
      <c r="FIM36"/>
      <c r="FIN36"/>
      <c r="FIO36"/>
      <c r="FIP36"/>
      <c r="FIQ36"/>
      <c r="FIR36"/>
      <c r="FIS36"/>
      <c r="FIT36"/>
      <c r="FIU36"/>
      <c r="FIV36"/>
      <c r="FIW36"/>
      <c r="FIX36"/>
      <c r="FIY36"/>
      <c r="FIZ36"/>
      <c r="FJA36"/>
      <c r="FJB36"/>
      <c r="FJC36"/>
      <c r="FJD36"/>
      <c r="FJE36"/>
      <c r="FJF36"/>
      <c r="FJG36"/>
      <c r="FJH36"/>
      <c r="FJI36"/>
      <c r="FJJ36"/>
      <c r="FJK36"/>
      <c r="FJL36"/>
      <c r="FJM36"/>
      <c r="FJN36"/>
      <c r="FJO36"/>
      <c r="FJP36"/>
      <c r="FJQ36"/>
      <c r="FJR36"/>
      <c r="FJS36"/>
      <c r="FJT36"/>
      <c r="FJU36"/>
      <c r="FJV36"/>
      <c r="FJW36"/>
      <c r="FJX36"/>
      <c r="FJY36"/>
      <c r="FJZ36"/>
      <c r="FKA36"/>
      <c r="FKB36"/>
      <c r="FKC36"/>
      <c r="FKD36"/>
      <c r="FKE36"/>
      <c r="FKF36"/>
      <c r="FKG36"/>
      <c r="FKH36"/>
      <c r="FKI36"/>
      <c r="FKJ36"/>
      <c r="FKK36"/>
      <c r="FKL36"/>
      <c r="FKM36"/>
      <c r="FKN36"/>
      <c r="FKO36"/>
      <c r="FKP36"/>
      <c r="FKQ36"/>
      <c r="FKR36"/>
      <c r="FKS36"/>
      <c r="FKT36"/>
      <c r="FKU36"/>
      <c r="FKV36"/>
      <c r="FKW36"/>
      <c r="FKX36"/>
      <c r="FKY36"/>
      <c r="FKZ36"/>
      <c r="FLA36"/>
      <c r="FLB36"/>
      <c r="FLC36"/>
      <c r="FLD36"/>
      <c r="FLE36"/>
      <c r="FLF36"/>
      <c r="FLG36"/>
      <c r="FLH36"/>
      <c r="FLI36"/>
      <c r="FLJ36"/>
      <c r="FLK36"/>
      <c r="FLL36"/>
      <c r="FLM36"/>
      <c r="FLN36"/>
      <c r="FLO36"/>
      <c r="FLP36"/>
      <c r="FLQ36"/>
      <c r="FLR36"/>
      <c r="FLS36"/>
      <c r="FLT36"/>
      <c r="FLU36"/>
      <c r="FLV36"/>
      <c r="FLW36"/>
      <c r="FLX36"/>
      <c r="FLY36"/>
      <c r="FLZ36"/>
      <c r="FMA36"/>
      <c r="FMB36"/>
      <c r="FMC36"/>
      <c r="FMD36"/>
      <c r="FME36"/>
      <c r="FMF36"/>
      <c r="FMG36"/>
      <c r="FMH36"/>
      <c r="FMI36"/>
      <c r="FMJ36"/>
      <c r="FMK36"/>
      <c r="FML36"/>
      <c r="FMM36"/>
      <c r="FMN36"/>
      <c r="FMO36"/>
      <c r="FMP36"/>
      <c r="FMQ36"/>
      <c r="FMR36"/>
      <c r="FMS36"/>
      <c r="FMT36"/>
      <c r="FMU36"/>
      <c r="FMV36"/>
      <c r="FMW36"/>
      <c r="FMX36"/>
      <c r="FMY36"/>
      <c r="FMZ36"/>
      <c r="FNA36"/>
      <c r="FNB36"/>
      <c r="FNC36"/>
      <c r="FND36"/>
      <c r="FNE36"/>
      <c r="FNF36"/>
      <c r="FNG36"/>
      <c r="FNH36"/>
      <c r="FNI36"/>
      <c r="FNJ36"/>
      <c r="FNK36"/>
      <c r="FNL36"/>
      <c r="FNM36"/>
      <c r="FNN36"/>
      <c r="FNO36"/>
      <c r="FNP36"/>
      <c r="FNQ36"/>
      <c r="FNR36"/>
      <c r="FNS36"/>
      <c r="FNT36"/>
      <c r="FNU36"/>
      <c r="FNV36"/>
      <c r="FNW36"/>
      <c r="FNX36"/>
      <c r="FNY36"/>
      <c r="FNZ36"/>
      <c r="FOA36"/>
      <c r="FOB36"/>
      <c r="FOC36"/>
      <c r="FOD36"/>
      <c r="FOE36"/>
      <c r="FOF36"/>
      <c r="FOG36"/>
      <c r="FOH36"/>
      <c r="FOI36"/>
      <c r="FOJ36"/>
      <c r="FOK36"/>
      <c r="FOL36"/>
      <c r="FOM36"/>
      <c r="FON36"/>
      <c r="FOO36"/>
      <c r="FOP36"/>
      <c r="FOQ36"/>
      <c r="FOR36"/>
      <c r="FOS36"/>
      <c r="FOT36"/>
      <c r="FOU36"/>
      <c r="FOV36"/>
      <c r="FOW36"/>
      <c r="FOX36"/>
      <c r="FOY36"/>
      <c r="FOZ36"/>
      <c r="FPA36"/>
      <c r="FPB36"/>
      <c r="FPC36"/>
      <c r="FPD36"/>
      <c r="FPE36"/>
      <c r="FPF36"/>
      <c r="FPG36"/>
      <c r="FPH36"/>
      <c r="FPI36"/>
      <c r="FPJ36"/>
      <c r="FPK36"/>
      <c r="FPL36"/>
      <c r="FPM36"/>
      <c r="FPN36"/>
      <c r="FPO36"/>
      <c r="FPP36"/>
      <c r="FPQ36"/>
      <c r="FPR36"/>
      <c r="FPS36"/>
      <c r="FPT36"/>
      <c r="FPU36"/>
      <c r="FPV36"/>
      <c r="FPW36"/>
      <c r="FPX36"/>
      <c r="FPY36"/>
      <c r="FPZ36"/>
      <c r="FQA36"/>
      <c r="FQB36"/>
      <c r="FQC36"/>
      <c r="FQD36"/>
      <c r="FQE36"/>
      <c r="FQF36"/>
      <c r="FQG36"/>
      <c r="FQH36"/>
      <c r="FQI36"/>
      <c r="FQJ36"/>
      <c r="FQK36"/>
      <c r="FQL36"/>
      <c r="FQM36"/>
      <c r="FQN36"/>
      <c r="FQO36"/>
      <c r="FQP36"/>
      <c r="FQQ36"/>
      <c r="FQR36"/>
      <c r="FQS36"/>
      <c r="FQT36"/>
      <c r="FQU36"/>
      <c r="FQV36"/>
      <c r="FQW36"/>
      <c r="FQX36"/>
      <c r="FQY36"/>
      <c r="FQZ36"/>
      <c r="FRA36"/>
      <c r="FRB36"/>
      <c r="FRC36"/>
      <c r="FRD36"/>
      <c r="FRE36"/>
      <c r="FRF36"/>
      <c r="FRG36"/>
      <c r="FRH36"/>
      <c r="FRI36"/>
      <c r="FRJ36"/>
      <c r="FRK36"/>
      <c r="FRL36"/>
      <c r="FRM36"/>
      <c r="FRN36"/>
      <c r="FRO36"/>
      <c r="FRP36"/>
      <c r="FRQ36"/>
      <c r="FRR36"/>
      <c r="FRS36"/>
      <c r="FRT36"/>
      <c r="FRU36"/>
      <c r="FRV36"/>
      <c r="FRW36"/>
      <c r="FRX36"/>
      <c r="FRY36"/>
      <c r="FRZ36"/>
      <c r="FSA36"/>
      <c r="FSB36"/>
      <c r="FSC36"/>
      <c r="FSD36"/>
      <c r="FSE36"/>
      <c r="FSF36"/>
      <c r="FSG36"/>
      <c r="FSH36"/>
      <c r="FSI36"/>
      <c r="FSJ36"/>
      <c r="FSK36"/>
      <c r="FSL36"/>
      <c r="FSM36"/>
      <c r="FSN36"/>
      <c r="FSO36"/>
      <c r="FSP36"/>
      <c r="FSQ36"/>
      <c r="FSR36"/>
      <c r="FSS36"/>
      <c r="FST36"/>
      <c r="FSU36"/>
      <c r="FSV36"/>
      <c r="FSW36"/>
      <c r="FSX36"/>
      <c r="FSY36"/>
      <c r="FSZ36"/>
      <c r="FTA36"/>
      <c r="FTB36"/>
      <c r="FTC36"/>
      <c r="FTD36"/>
      <c r="FTE36"/>
      <c r="FTF36"/>
      <c r="FTG36"/>
      <c r="FTH36"/>
      <c r="FTI36"/>
      <c r="FTJ36"/>
      <c r="FTK36"/>
      <c r="FTL36"/>
      <c r="FTM36"/>
      <c r="FTN36"/>
      <c r="FTO36"/>
      <c r="FTP36"/>
      <c r="FTQ36"/>
      <c r="FTR36"/>
      <c r="FTS36"/>
      <c r="FTT36"/>
      <c r="FTU36"/>
      <c r="FTV36"/>
      <c r="FTW36"/>
      <c r="FTX36"/>
      <c r="FTY36"/>
      <c r="FTZ36"/>
      <c r="FUA36"/>
      <c r="FUB36"/>
      <c r="FUC36"/>
      <c r="FUD36"/>
      <c r="FUE36"/>
      <c r="FUF36"/>
      <c r="FUG36"/>
      <c r="FUH36"/>
      <c r="FUI36"/>
      <c r="FUJ36"/>
      <c r="FUK36"/>
      <c r="FUL36"/>
      <c r="FUM36"/>
      <c r="FUN36"/>
      <c r="FUO36"/>
      <c r="FUP36"/>
      <c r="FUQ36"/>
      <c r="FUR36"/>
      <c r="FUS36"/>
      <c r="FUT36"/>
      <c r="FUU36"/>
      <c r="FUV36"/>
      <c r="FUW36"/>
      <c r="FUX36"/>
      <c r="FUY36"/>
      <c r="FUZ36"/>
      <c r="FVA36"/>
      <c r="FVB36"/>
      <c r="FVC36"/>
      <c r="FVD36"/>
      <c r="FVE36"/>
      <c r="FVF36"/>
      <c r="FVG36"/>
      <c r="FVH36"/>
      <c r="FVI36"/>
      <c r="FVJ36"/>
      <c r="FVK36"/>
      <c r="FVL36"/>
      <c r="FVM36"/>
      <c r="FVN36"/>
      <c r="FVO36"/>
      <c r="FVP36"/>
      <c r="FVQ36"/>
      <c r="FVR36"/>
      <c r="FVS36"/>
      <c r="FVT36"/>
      <c r="FVU36"/>
      <c r="FVV36"/>
      <c r="FVW36"/>
      <c r="FVX36"/>
      <c r="FVY36"/>
      <c r="FVZ36"/>
      <c r="FWA36"/>
      <c r="FWB36"/>
      <c r="FWC36"/>
      <c r="FWD36"/>
      <c r="FWE36"/>
      <c r="FWF36"/>
      <c r="FWG36"/>
      <c r="FWH36"/>
      <c r="FWI36"/>
      <c r="FWJ36"/>
      <c r="FWK36"/>
      <c r="FWL36"/>
      <c r="FWM36"/>
      <c r="FWN36"/>
      <c r="FWO36"/>
      <c r="FWP36"/>
      <c r="FWQ36"/>
      <c r="FWR36"/>
      <c r="FWS36"/>
      <c r="FWT36"/>
      <c r="FWU36"/>
      <c r="FWV36"/>
      <c r="FWW36"/>
      <c r="FWX36"/>
      <c r="FWY36"/>
      <c r="FWZ36"/>
      <c r="FXA36"/>
      <c r="FXB36"/>
      <c r="FXC36"/>
      <c r="FXD36"/>
      <c r="FXE36"/>
      <c r="FXF36"/>
      <c r="FXG36"/>
      <c r="FXH36"/>
      <c r="FXI36"/>
      <c r="FXJ36"/>
      <c r="FXK36"/>
      <c r="FXL36"/>
      <c r="FXM36"/>
      <c r="FXN36"/>
      <c r="FXO36"/>
      <c r="FXP36"/>
      <c r="FXQ36"/>
      <c r="FXR36"/>
      <c r="FXS36"/>
      <c r="FXT36"/>
      <c r="FXU36"/>
      <c r="FXV36"/>
      <c r="FXW36"/>
      <c r="FXX36"/>
      <c r="FXY36"/>
      <c r="FXZ36"/>
      <c r="FYA36"/>
      <c r="FYB36"/>
      <c r="FYC36"/>
      <c r="FYD36"/>
      <c r="FYE36"/>
      <c r="FYF36"/>
      <c r="FYG36"/>
      <c r="FYH36"/>
      <c r="FYI36"/>
      <c r="FYJ36"/>
      <c r="FYK36"/>
      <c r="FYL36"/>
      <c r="FYM36"/>
      <c r="FYN36"/>
      <c r="FYO36"/>
      <c r="FYP36"/>
      <c r="FYQ36"/>
      <c r="FYR36"/>
      <c r="FYS36"/>
      <c r="FYT36"/>
      <c r="FYU36"/>
      <c r="FYV36"/>
      <c r="FYW36"/>
      <c r="FYX36"/>
      <c r="FYY36"/>
      <c r="FYZ36"/>
      <c r="FZA36"/>
      <c r="FZB36"/>
      <c r="FZC36"/>
      <c r="FZD36"/>
      <c r="FZE36"/>
      <c r="FZF36"/>
      <c r="FZG36"/>
      <c r="FZH36"/>
      <c r="FZI36"/>
      <c r="FZJ36"/>
      <c r="FZK36"/>
      <c r="FZL36"/>
      <c r="FZM36"/>
      <c r="FZN36"/>
      <c r="FZO36"/>
      <c r="FZP36"/>
      <c r="FZQ36"/>
      <c r="FZR36"/>
      <c r="FZS36"/>
      <c r="FZT36"/>
      <c r="FZU36"/>
      <c r="FZV36"/>
      <c r="FZW36"/>
      <c r="FZX36"/>
      <c r="FZY36"/>
      <c r="FZZ36"/>
      <c r="GAA36"/>
      <c r="GAB36"/>
      <c r="GAC36"/>
      <c r="GAD36"/>
      <c r="GAE36"/>
      <c r="GAF36"/>
      <c r="GAG36"/>
      <c r="GAH36"/>
      <c r="GAI36"/>
      <c r="GAJ36"/>
      <c r="GAK36"/>
      <c r="GAL36"/>
      <c r="GAM36"/>
      <c r="GAN36"/>
      <c r="GAO36"/>
      <c r="GAP36"/>
      <c r="GAQ36"/>
      <c r="GAR36"/>
      <c r="GAS36"/>
      <c r="GAT36"/>
      <c r="GAU36"/>
      <c r="GAV36"/>
      <c r="GAW36"/>
      <c r="GAX36"/>
      <c r="GAY36"/>
      <c r="GAZ36"/>
      <c r="GBA36"/>
      <c r="GBB36"/>
      <c r="GBC36"/>
      <c r="GBD36"/>
      <c r="GBE36"/>
      <c r="GBF36"/>
      <c r="GBG36"/>
      <c r="GBH36"/>
      <c r="GBI36"/>
      <c r="GBJ36"/>
      <c r="GBK36"/>
      <c r="GBL36"/>
      <c r="GBM36"/>
      <c r="GBN36"/>
      <c r="GBO36"/>
      <c r="GBP36"/>
      <c r="GBQ36"/>
      <c r="GBR36"/>
      <c r="GBS36"/>
      <c r="GBT36"/>
      <c r="GBU36"/>
      <c r="GBV36"/>
      <c r="GBW36"/>
      <c r="GBX36"/>
      <c r="GBY36"/>
      <c r="GBZ36"/>
      <c r="GCA36"/>
      <c r="GCB36"/>
      <c r="GCC36"/>
      <c r="GCD36"/>
      <c r="GCE36"/>
      <c r="GCF36"/>
      <c r="GCG36"/>
      <c r="GCH36"/>
      <c r="GCI36"/>
      <c r="GCJ36"/>
      <c r="GCK36"/>
      <c r="GCL36"/>
      <c r="GCM36"/>
      <c r="GCN36"/>
      <c r="GCO36"/>
      <c r="GCP36"/>
      <c r="GCQ36"/>
      <c r="GCR36"/>
      <c r="GCS36"/>
      <c r="GCT36"/>
      <c r="GCU36"/>
      <c r="GCV36"/>
      <c r="GCW36"/>
      <c r="GCX36"/>
      <c r="GCY36"/>
      <c r="GCZ36"/>
      <c r="GDA36"/>
      <c r="GDB36"/>
      <c r="GDC36"/>
      <c r="GDD36"/>
      <c r="GDE36"/>
      <c r="GDF36"/>
      <c r="GDG36"/>
      <c r="GDH36"/>
      <c r="GDI36"/>
      <c r="GDJ36"/>
      <c r="GDK36"/>
      <c r="GDL36"/>
      <c r="GDM36"/>
      <c r="GDN36"/>
      <c r="GDO36"/>
      <c r="GDP36"/>
      <c r="GDQ36"/>
      <c r="GDR36"/>
      <c r="GDS36"/>
      <c r="GDT36"/>
      <c r="GDU36"/>
      <c r="GDV36"/>
      <c r="GDW36"/>
      <c r="GDX36"/>
      <c r="GDY36"/>
      <c r="GDZ36"/>
      <c r="GEA36"/>
      <c r="GEB36"/>
      <c r="GEC36"/>
      <c r="GED36"/>
      <c r="GEE36"/>
      <c r="GEF36"/>
      <c r="GEG36"/>
      <c r="GEH36"/>
      <c r="GEI36"/>
      <c r="GEJ36"/>
      <c r="GEK36"/>
      <c r="GEL36"/>
      <c r="GEM36"/>
      <c r="GEN36"/>
      <c r="GEO36"/>
      <c r="GEP36"/>
      <c r="GEQ36"/>
      <c r="GER36"/>
      <c r="GES36"/>
      <c r="GET36"/>
      <c r="GEU36"/>
      <c r="GEV36"/>
      <c r="GEW36"/>
      <c r="GEX36"/>
      <c r="GEY36"/>
      <c r="GEZ36"/>
      <c r="GFA36"/>
      <c r="GFB36"/>
      <c r="GFC36"/>
      <c r="GFD36"/>
      <c r="GFE36"/>
      <c r="GFF36"/>
      <c r="GFG36"/>
      <c r="GFH36"/>
      <c r="GFI36"/>
      <c r="GFJ36"/>
      <c r="GFK36"/>
      <c r="GFL36"/>
      <c r="GFM36"/>
      <c r="GFN36"/>
      <c r="GFO36"/>
      <c r="GFP36"/>
      <c r="GFQ36"/>
      <c r="GFR36"/>
      <c r="GFS36"/>
      <c r="GFT36"/>
      <c r="GFU36"/>
      <c r="GFV36"/>
      <c r="GFW36"/>
      <c r="GFX36"/>
      <c r="GFY36"/>
      <c r="GFZ36"/>
      <c r="GGA36"/>
      <c r="GGB36"/>
      <c r="GGC36"/>
      <c r="GGD36"/>
      <c r="GGE36"/>
      <c r="GGF36"/>
      <c r="GGG36"/>
      <c r="GGH36"/>
      <c r="GGI36"/>
      <c r="GGJ36"/>
      <c r="GGK36"/>
      <c r="GGL36"/>
      <c r="GGM36"/>
      <c r="GGN36"/>
      <c r="GGO36"/>
      <c r="GGP36"/>
      <c r="GGQ36"/>
      <c r="GGR36"/>
      <c r="GGS36"/>
      <c r="GGT36"/>
      <c r="GGU36"/>
      <c r="GGV36"/>
      <c r="GGW36"/>
      <c r="GGX36"/>
      <c r="GGY36"/>
      <c r="GGZ36"/>
      <c r="GHA36"/>
      <c r="GHB36"/>
      <c r="GHC36"/>
      <c r="GHD36"/>
      <c r="GHE36"/>
      <c r="GHF36"/>
      <c r="GHG36"/>
      <c r="GHH36"/>
      <c r="GHI36"/>
      <c r="GHJ36"/>
      <c r="GHK36"/>
      <c r="GHL36"/>
      <c r="GHM36"/>
      <c r="GHN36"/>
      <c r="GHO36"/>
      <c r="GHP36"/>
      <c r="GHQ36"/>
      <c r="GHR36"/>
      <c r="GHS36"/>
      <c r="GHT36"/>
      <c r="GHU36"/>
      <c r="GHV36"/>
      <c r="GHW36"/>
      <c r="GHX36"/>
      <c r="GHY36"/>
      <c r="GHZ36"/>
      <c r="GIA36"/>
      <c r="GIB36"/>
      <c r="GIC36"/>
      <c r="GID36"/>
      <c r="GIE36"/>
      <c r="GIF36"/>
      <c r="GIG36"/>
      <c r="GIH36"/>
      <c r="GII36"/>
      <c r="GIJ36"/>
      <c r="GIK36"/>
      <c r="GIL36"/>
      <c r="GIM36"/>
      <c r="GIN36"/>
      <c r="GIO36"/>
      <c r="GIP36"/>
      <c r="GIQ36"/>
      <c r="GIR36"/>
      <c r="GIS36"/>
      <c r="GIT36"/>
      <c r="GIU36"/>
      <c r="GIV36"/>
      <c r="GIW36"/>
      <c r="GIX36"/>
      <c r="GIY36"/>
      <c r="GIZ36"/>
      <c r="GJA36"/>
      <c r="GJB36"/>
      <c r="GJC36"/>
      <c r="GJD36"/>
      <c r="GJE36"/>
      <c r="GJF36"/>
      <c r="GJG36"/>
      <c r="GJH36"/>
      <c r="GJI36"/>
      <c r="GJJ36"/>
      <c r="GJK36"/>
      <c r="GJL36"/>
      <c r="GJM36"/>
      <c r="GJN36"/>
      <c r="GJO36"/>
      <c r="GJP36"/>
      <c r="GJQ36"/>
      <c r="GJR36"/>
      <c r="GJS36"/>
      <c r="GJT36"/>
      <c r="GJU36"/>
      <c r="GJV36"/>
      <c r="GJW36"/>
      <c r="GJX36"/>
      <c r="GJY36"/>
      <c r="GJZ36"/>
      <c r="GKA36"/>
      <c r="GKB36"/>
      <c r="GKC36"/>
      <c r="GKD36"/>
      <c r="GKE36"/>
      <c r="GKF36"/>
      <c r="GKG36"/>
      <c r="GKH36"/>
      <c r="GKI36"/>
      <c r="GKJ36"/>
      <c r="GKK36"/>
      <c r="GKL36"/>
      <c r="GKM36"/>
      <c r="GKN36"/>
      <c r="GKO36"/>
      <c r="GKP36"/>
      <c r="GKQ36"/>
      <c r="GKR36"/>
      <c r="GKS36"/>
      <c r="GKT36"/>
      <c r="GKU36"/>
      <c r="GKV36"/>
      <c r="GKW36"/>
      <c r="GKX36"/>
      <c r="GKY36"/>
      <c r="GKZ36"/>
      <c r="GLA36"/>
      <c r="GLB36"/>
      <c r="GLC36"/>
      <c r="GLD36"/>
      <c r="GLE36"/>
      <c r="GLF36"/>
      <c r="GLG36"/>
      <c r="GLH36"/>
      <c r="GLI36"/>
      <c r="GLJ36"/>
      <c r="GLK36"/>
      <c r="GLL36"/>
      <c r="GLM36"/>
      <c r="GLN36"/>
      <c r="GLO36"/>
      <c r="GLP36"/>
      <c r="GLQ36"/>
      <c r="GLR36"/>
      <c r="GLS36"/>
      <c r="GLT36"/>
      <c r="GLU36"/>
      <c r="GLV36"/>
      <c r="GLW36"/>
      <c r="GLX36"/>
      <c r="GLY36"/>
      <c r="GLZ36"/>
      <c r="GMA36"/>
      <c r="GMB36"/>
      <c r="GMC36"/>
      <c r="GMD36"/>
      <c r="GME36"/>
      <c r="GMF36"/>
      <c r="GMG36"/>
      <c r="GMH36"/>
      <c r="GMI36"/>
      <c r="GMJ36"/>
      <c r="GMK36"/>
      <c r="GML36"/>
      <c r="GMM36"/>
      <c r="GMN36"/>
      <c r="GMO36"/>
      <c r="GMP36"/>
      <c r="GMQ36"/>
      <c r="GMR36"/>
      <c r="GMS36"/>
      <c r="GMT36"/>
      <c r="GMU36"/>
      <c r="GMV36"/>
      <c r="GMW36"/>
      <c r="GMX36"/>
      <c r="GMY36"/>
      <c r="GMZ36"/>
      <c r="GNA36"/>
      <c r="GNB36"/>
      <c r="GNC36"/>
      <c r="GND36"/>
      <c r="GNE36"/>
      <c r="GNF36"/>
      <c r="GNG36"/>
      <c r="GNH36"/>
      <c r="GNI36"/>
      <c r="GNJ36"/>
      <c r="GNK36"/>
      <c r="GNL36"/>
      <c r="GNM36"/>
      <c r="GNN36"/>
      <c r="GNO36"/>
      <c r="GNP36"/>
      <c r="GNQ36"/>
      <c r="GNR36"/>
      <c r="GNS36"/>
      <c r="GNT36"/>
      <c r="GNU36"/>
      <c r="GNV36"/>
      <c r="GNW36"/>
      <c r="GNX36"/>
      <c r="GNY36"/>
      <c r="GNZ36"/>
      <c r="GOA36"/>
      <c r="GOB36"/>
      <c r="GOC36"/>
      <c r="GOD36"/>
      <c r="GOE36"/>
      <c r="GOF36"/>
      <c r="GOG36"/>
      <c r="GOH36"/>
      <c r="GOI36"/>
      <c r="GOJ36"/>
      <c r="GOK36"/>
      <c r="GOL36"/>
      <c r="GOM36"/>
      <c r="GON36"/>
      <c r="GOO36"/>
      <c r="GOP36"/>
      <c r="GOQ36"/>
      <c r="GOR36"/>
      <c r="GOS36"/>
      <c r="GOT36"/>
      <c r="GOU36"/>
      <c r="GOV36"/>
      <c r="GOW36"/>
      <c r="GOX36"/>
      <c r="GOY36"/>
      <c r="GOZ36"/>
      <c r="GPA36"/>
      <c r="GPB36"/>
      <c r="GPC36"/>
      <c r="GPD36"/>
      <c r="GPE36"/>
      <c r="GPF36"/>
      <c r="GPG36"/>
      <c r="GPH36"/>
      <c r="GPI36"/>
      <c r="GPJ36"/>
      <c r="GPK36"/>
      <c r="GPL36"/>
      <c r="GPM36"/>
      <c r="GPN36"/>
      <c r="GPO36"/>
      <c r="GPP36"/>
      <c r="GPQ36"/>
      <c r="GPR36"/>
      <c r="GPS36"/>
      <c r="GPT36"/>
      <c r="GPU36"/>
      <c r="GPV36"/>
      <c r="GPW36"/>
      <c r="GPX36"/>
      <c r="GPY36"/>
      <c r="GPZ36"/>
      <c r="GQA36"/>
      <c r="GQB36"/>
      <c r="GQC36"/>
      <c r="GQD36"/>
      <c r="GQE36"/>
      <c r="GQF36"/>
      <c r="GQG36"/>
      <c r="GQH36"/>
      <c r="GQI36"/>
      <c r="GQJ36"/>
      <c r="GQK36"/>
      <c r="GQL36"/>
      <c r="GQM36"/>
      <c r="GQN36"/>
      <c r="GQO36"/>
      <c r="GQP36"/>
      <c r="GQQ36"/>
      <c r="GQR36"/>
      <c r="GQS36"/>
      <c r="GQT36"/>
      <c r="GQU36"/>
      <c r="GQV36"/>
      <c r="GQW36"/>
      <c r="GQX36"/>
      <c r="GQY36"/>
      <c r="GQZ36"/>
      <c r="GRA36"/>
      <c r="GRB36"/>
      <c r="GRC36"/>
      <c r="GRD36"/>
      <c r="GRE36"/>
      <c r="GRF36"/>
      <c r="GRG36"/>
      <c r="GRH36"/>
      <c r="GRI36"/>
      <c r="GRJ36"/>
      <c r="GRK36"/>
      <c r="GRL36"/>
      <c r="GRM36"/>
      <c r="GRN36"/>
      <c r="GRO36"/>
      <c r="GRP36"/>
      <c r="GRQ36"/>
      <c r="GRR36"/>
      <c r="GRS36"/>
      <c r="GRT36"/>
      <c r="GRU36"/>
      <c r="GRV36"/>
      <c r="GRW36"/>
      <c r="GRX36"/>
      <c r="GRY36"/>
      <c r="GRZ36"/>
      <c r="GSA36"/>
      <c r="GSB36"/>
      <c r="GSC36"/>
      <c r="GSD36"/>
      <c r="GSE36"/>
      <c r="GSF36"/>
      <c r="GSG36"/>
      <c r="GSH36"/>
      <c r="GSI36"/>
      <c r="GSJ36"/>
      <c r="GSK36"/>
      <c r="GSL36"/>
      <c r="GSM36"/>
      <c r="GSN36"/>
      <c r="GSO36"/>
      <c r="GSP36"/>
      <c r="GSQ36"/>
      <c r="GSR36"/>
      <c r="GSS36"/>
      <c r="GST36"/>
      <c r="GSU36"/>
      <c r="GSV36"/>
      <c r="GSW36"/>
      <c r="GSX36"/>
      <c r="GSY36"/>
      <c r="GSZ36"/>
      <c r="GTA36"/>
      <c r="GTB36"/>
      <c r="GTC36"/>
      <c r="GTD36"/>
      <c r="GTE36"/>
      <c r="GTF36"/>
      <c r="GTG36"/>
      <c r="GTH36"/>
      <c r="GTI36"/>
      <c r="GTJ36"/>
      <c r="GTK36"/>
      <c r="GTL36"/>
      <c r="GTM36"/>
      <c r="GTN36"/>
      <c r="GTO36"/>
      <c r="GTP36"/>
      <c r="GTQ36"/>
      <c r="GTR36"/>
      <c r="GTS36"/>
      <c r="GTT36"/>
      <c r="GTU36"/>
      <c r="GTV36"/>
      <c r="GTW36"/>
      <c r="GTX36"/>
      <c r="GTY36"/>
      <c r="GTZ36"/>
      <c r="GUA36"/>
      <c r="GUB36"/>
      <c r="GUC36"/>
      <c r="GUD36"/>
      <c r="GUE36"/>
      <c r="GUF36"/>
      <c r="GUG36"/>
      <c r="GUH36"/>
      <c r="GUI36"/>
      <c r="GUJ36"/>
      <c r="GUK36"/>
      <c r="GUL36"/>
      <c r="GUM36"/>
      <c r="GUN36"/>
      <c r="GUO36"/>
      <c r="GUP36"/>
      <c r="GUQ36"/>
      <c r="GUR36"/>
      <c r="GUS36"/>
      <c r="GUT36"/>
      <c r="GUU36"/>
      <c r="GUV36"/>
      <c r="GUW36"/>
      <c r="GUX36"/>
      <c r="GUY36"/>
      <c r="GUZ36"/>
      <c r="GVA36"/>
      <c r="GVB36"/>
      <c r="GVC36"/>
      <c r="GVD36"/>
      <c r="GVE36"/>
      <c r="GVF36"/>
      <c r="GVG36"/>
      <c r="GVH36"/>
      <c r="GVI36"/>
      <c r="GVJ36"/>
      <c r="GVK36"/>
      <c r="GVL36"/>
      <c r="GVM36"/>
      <c r="GVN36"/>
      <c r="GVO36"/>
      <c r="GVP36"/>
      <c r="GVQ36"/>
      <c r="GVR36"/>
      <c r="GVS36"/>
      <c r="GVT36"/>
      <c r="GVU36"/>
      <c r="GVV36"/>
      <c r="GVW36"/>
      <c r="GVX36"/>
      <c r="GVY36"/>
      <c r="GVZ36"/>
      <c r="GWA36"/>
      <c r="GWB36"/>
      <c r="GWC36"/>
      <c r="GWD36"/>
      <c r="GWE36"/>
      <c r="GWF36"/>
      <c r="GWG36"/>
      <c r="GWH36"/>
      <c r="GWI36"/>
      <c r="GWJ36"/>
      <c r="GWK36"/>
      <c r="GWL36"/>
      <c r="GWM36"/>
      <c r="GWN36"/>
      <c r="GWO36"/>
      <c r="GWP36"/>
      <c r="GWQ36"/>
      <c r="GWR36"/>
      <c r="GWS36"/>
      <c r="GWT36"/>
      <c r="GWU36"/>
      <c r="GWV36"/>
      <c r="GWW36"/>
      <c r="GWX36"/>
      <c r="GWY36"/>
      <c r="GWZ36"/>
      <c r="GXA36"/>
      <c r="GXB36"/>
      <c r="GXC36"/>
      <c r="GXD36"/>
      <c r="GXE36"/>
      <c r="GXF36"/>
      <c r="GXG36"/>
      <c r="GXH36"/>
      <c r="GXI36"/>
      <c r="GXJ36"/>
      <c r="GXK36"/>
      <c r="GXL36"/>
      <c r="GXM36"/>
      <c r="GXN36"/>
      <c r="GXO36"/>
      <c r="GXP36"/>
      <c r="GXQ36"/>
      <c r="GXR36"/>
      <c r="GXS36"/>
      <c r="GXT36"/>
      <c r="GXU36"/>
      <c r="GXV36"/>
      <c r="GXW36"/>
      <c r="GXX36"/>
      <c r="GXY36"/>
      <c r="GXZ36"/>
      <c r="GYA36"/>
      <c r="GYB36"/>
      <c r="GYC36"/>
      <c r="GYD36"/>
      <c r="GYE36"/>
      <c r="GYF36"/>
      <c r="GYG36"/>
      <c r="GYH36"/>
      <c r="GYI36"/>
      <c r="GYJ36"/>
      <c r="GYK36"/>
      <c r="GYL36"/>
      <c r="GYM36"/>
      <c r="GYN36"/>
      <c r="GYO36"/>
      <c r="GYP36"/>
      <c r="GYQ36"/>
      <c r="GYR36"/>
      <c r="GYS36"/>
      <c r="GYT36"/>
      <c r="GYU36"/>
      <c r="GYV36"/>
      <c r="GYW36"/>
      <c r="GYX36"/>
      <c r="GYY36"/>
      <c r="GYZ36"/>
      <c r="GZA36"/>
      <c r="GZB36"/>
      <c r="GZC36"/>
      <c r="GZD36"/>
      <c r="GZE36"/>
      <c r="GZF36"/>
      <c r="GZG36"/>
      <c r="GZH36"/>
      <c r="GZI36"/>
      <c r="GZJ36"/>
      <c r="GZK36"/>
      <c r="GZL36"/>
      <c r="GZM36"/>
      <c r="GZN36"/>
      <c r="GZO36"/>
      <c r="GZP36"/>
      <c r="GZQ36"/>
      <c r="GZR36"/>
      <c r="GZS36"/>
      <c r="GZT36"/>
      <c r="GZU36"/>
      <c r="GZV36"/>
      <c r="GZW36"/>
      <c r="GZX36"/>
      <c r="GZY36"/>
      <c r="GZZ36"/>
      <c r="HAA36"/>
      <c r="HAB36"/>
      <c r="HAC36"/>
      <c r="HAD36"/>
      <c r="HAE36"/>
      <c r="HAF36"/>
      <c r="HAG36"/>
      <c r="HAH36"/>
      <c r="HAI36"/>
      <c r="HAJ36"/>
      <c r="HAK36"/>
      <c r="HAL36"/>
      <c r="HAM36"/>
      <c r="HAN36"/>
      <c r="HAO36"/>
      <c r="HAP36"/>
      <c r="HAQ36"/>
      <c r="HAR36"/>
      <c r="HAS36"/>
      <c r="HAT36"/>
      <c r="HAU36"/>
      <c r="HAV36"/>
      <c r="HAW36"/>
      <c r="HAX36"/>
      <c r="HAY36"/>
      <c r="HAZ36"/>
      <c r="HBA36"/>
      <c r="HBB36"/>
      <c r="HBC36"/>
      <c r="HBD36"/>
      <c r="HBE36"/>
      <c r="HBF36"/>
      <c r="HBG36"/>
      <c r="HBH36"/>
      <c r="HBI36"/>
      <c r="HBJ36"/>
      <c r="HBK36"/>
      <c r="HBL36"/>
      <c r="HBM36"/>
      <c r="HBN36"/>
      <c r="HBO36"/>
      <c r="HBP36"/>
      <c r="HBQ36"/>
      <c r="HBR36"/>
      <c r="HBS36"/>
      <c r="HBT36"/>
      <c r="HBU36"/>
      <c r="HBV36"/>
      <c r="HBW36"/>
      <c r="HBX36"/>
      <c r="HBY36"/>
      <c r="HBZ36"/>
      <c r="HCA36"/>
      <c r="HCB36"/>
      <c r="HCC36"/>
      <c r="HCD36"/>
      <c r="HCE36"/>
      <c r="HCF36"/>
      <c r="HCG36"/>
      <c r="HCH36"/>
      <c r="HCI36"/>
      <c r="HCJ36"/>
      <c r="HCK36"/>
      <c r="HCL36"/>
      <c r="HCM36"/>
      <c r="HCN36"/>
      <c r="HCO36"/>
      <c r="HCP36"/>
      <c r="HCQ36"/>
      <c r="HCR36"/>
      <c r="HCS36"/>
      <c r="HCT36"/>
      <c r="HCU36"/>
      <c r="HCV36"/>
      <c r="HCW36"/>
      <c r="HCX36"/>
      <c r="HCY36"/>
      <c r="HCZ36"/>
      <c r="HDA36"/>
      <c r="HDB36"/>
      <c r="HDC36"/>
      <c r="HDD36"/>
      <c r="HDE36"/>
      <c r="HDF36"/>
      <c r="HDG36"/>
      <c r="HDH36"/>
      <c r="HDI36"/>
      <c r="HDJ36"/>
      <c r="HDK36"/>
      <c r="HDL36"/>
      <c r="HDM36"/>
      <c r="HDN36"/>
      <c r="HDO36"/>
      <c r="HDP36"/>
      <c r="HDQ36"/>
      <c r="HDR36"/>
      <c r="HDS36"/>
      <c r="HDT36"/>
      <c r="HDU36"/>
      <c r="HDV36"/>
      <c r="HDW36"/>
      <c r="HDX36"/>
      <c r="HDY36"/>
      <c r="HDZ36"/>
      <c r="HEA36"/>
      <c r="HEB36"/>
      <c r="HEC36"/>
      <c r="HED36"/>
      <c r="HEE36"/>
      <c r="HEF36"/>
      <c r="HEG36"/>
      <c r="HEH36"/>
      <c r="HEI36"/>
      <c r="HEJ36"/>
      <c r="HEK36"/>
      <c r="HEL36"/>
      <c r="HEM36"/>
      <c r="HEN36"/>
      <c r="HEO36"/>
      <c r="HEP36"/>
      <c r="HEQ36"/>
      <c r="HER36"/>
      <c r="HES36"/>
      <c r="HET36"/>
      <c r="HEU36"/>
      <c r="HEV36"/>
      <c r="HEW36"/>
      <c r="HEX36"/>
      <c r="HEY36"/>
      <c r="HEZ36"/>
      <c r="HFA36"/>
      <c r="HFB36"/>
      <c r="HFC36"/>
      <c r="HFD36"/>
      <c r="HFE36"/>
      <c r="HFF36"/>
      <c r="HFG36"/>
      <c r="HFH36"/>
      <c r="HFI36"/>
      <c r="HFJ36"/>
      <c r="HFK36"/>
      <c r="HFL36"/>
      <c r="HFM36"/>
      <c r="HFN36"/>
      <c r="HFO36"/>
      <c r="HFP36"/>
      <c r="HFQ36"/>
      <c r="HFR36"/>
      <c r="HFS36"/>
      <c r="HFT36"/>
      <c r="HFU36"/>
      <c r="HFV36"/>
      <c r="HFW36"/>
      <c r="HFX36"/>
      <c r="HFY36"/>
      <c r="HFZ36"/>
      <c r="HGA36"/>
      <c r="HGB36"/>
      <c r="HGC36"/>
      <c r="HGD36"/>
      <c r="HGE36"/>
      <c r="HGF36"/>
      <c r="HGG36"/>
      <c r="HGH36"/>
      <c r="HGI36"/>
      <c r="HGJ36"/>
      <c r="HGK36"/>
      <c r="HGL36"/>
      <c r="HGM36"/>
      <c r="HGN36"/>
      <c r="HGO36"/>
      <c r="HGP36"/>
      <c r="HGQ36"/>
      <c r="HGR36"/>
      <c r="HGS36"/>
      <c r="HGT36"/>
      <c r="HGU36"/>
      <c r="HGV36"/>
      <c r="HGW36"/>
      <c r="HGX36"/>
      <c r="HGY36"/>
      <c r="HGZ36"/>
      <c r="HHA36"/>
      <c r="HHB36"/>
      <c r="HHC36"/>
      <c r="HHD36"/>
      <c r="HHE36"/>
      <c r="HHF36"/>
      <c r="HHG36"/>
      <c r="HHH36"/>
      <c r="HHI36"/>
      <c r="HHJ36"/>
      <c r="HHK36"/>
      <c r="HHL36"/>
      <c r="HHM36"/>
      <c r="HHN36"/>
      <c r="HHO36"/>
      <c r="HHP36"/>
      <c r="HHQ36"/>
      <c r="HHR36"/>
      <c r="HHS36"/>
      <c r="HHT36"/>
      <c r="HHU36"/>
      <c r="HHV36"/>
      <c r="HHW36"/>
      <c r="HHX36"/>
      <c r="HHY36"/>
      <c r="HHZ36"/>
      <c r="HIA36"/>
      <c r="HIB36"/>
      <c r="HIC36"/>
      <c r="HID36"/>
      <c r="HIE36"/>
      <c r="HIF36"/>
      <c r="HIG36"/>
      <c r="HIH36"/>
      <c r="HII36"/>
      <c r="HIJ36"/>
      <c r="HIK36"/>
      <c r="HIL36"/>
      <c r="HIM36"/>
      <c r="HIN36"/>
      <c r="HIO36"/>
      <c r="HIP36"/>
      <c r="HIQ36"/>
      <c r="HIR36"/>
      <c r="HIS36"/>
      <c r="HIT36"/>
      <c r="HIU36"/>
      <c r="HIV36"/>
      <c r="HIW36"/>
      <c r="HIX36"/>
      <c r="HIY36"/>
      <c r="HIZ36"/>
      <c r="HJA36"/>
      <c r="HJB36"/>
      <c r="HJC36"/>
      <c r="HJD36"/>
      <c r="HJE36"/>
      <c r="HJF36"/>
      <c r="HJG36"/>
      <c r="HJH36"/>
      <c r="HJI36"/>
      <c r="HJJ36"/>
      <c r="HJK36"/>
      <c r="HJL36"/>
      <c r="HJM36"/>
      <c r="HJN36"/>
      <c r="HJO36"/>
      <c r="HJP36"/>
      <c r="HJQ36"/>
      <c r="HJR36"/>
      <c r="HJS36"/>
      <c r="HJT36"/>
      <c r="HJU36"/>
      <c r="HJV36"/>
      <c r="HJW36"/>
      <c r="HJX36"/>
      <c r="HJY36"/>
      <c r="HJZ36"/>
      <c r="HKA36"/>
      <c r="HKB36"/>
      <c r="HKC36"/>
      <c r="HKD36"/>
      <c r="HKE36"/>
      <c r="HKF36"/>
      <c r="HKG36"/>
      <c r="HKH36"/>
      <c r="HKI36"/>
      <c r="HKJ36"/>
      <c r="HKK36"/>
      <c r="HKL36"/>
      <c r="HKM36"/>
      <c r="HKN36"/>
      <c r="HKO36"/>
      <c r="HKP36"/>
      <c r="HKQ36"/>
      <c r="HKR36"/>
      <c r="HKS36"/>
      <c r="HKT36"/>
      <c r="HKU36"/>
      <c r="HKV36"/>
      <c r="HKW36"/>
      <c r="HKX36"/>
      <c r="HKY36"/>
      <c r="HKZ36"/>
      <c r="HLA36"/>
      <c r="HLB36"/>
      <c r="HLC36"/>
      <c r="HLD36"/>
      <c r="HLE36"/>
      <c r="HLF36"/>
      <c r="HLG36"/>
      <c r="HLH36"/>
      <c r="HLI36"/>
      <c r="HLJ36"/>
      <c r="HLK36"/>
      <c r="HLL36"/>
      <c r="HLM36"/>
      <c r="HLN36"/>
      <c r="HLO36"/>
      <c r="HLP36"/>
      <c r="HLQ36"/>
      <c r="HLR36"/>
      <c r="HLS36"/>
      <c r="HLT36"/>
      <c r="HLU36"/>
      <c r="HLV36"/>
      <c r="HLW36"/>
      <c r="HLX36"/>
      <c r="HLY36"/>
      <c r="HLZ36"/>
      <c r="HMA36"/>
      <c r="HMB36"/>
      <c r="HMC36"/>
      <c r="HMD36"/>
      <c r="HME36"/>
      <c r="HMF36"/>
      <c r="HMG36"/>
      <c r="HMH36"/>
      <c r="HMI36"/>
      <c r="HMJ36"/>
      <c r="HMK36"/>
      <c r="HML36"/>
      <c r="HMM36"/>
      <c r="HMN36"/>
      <c r="HMO36"/>
      <c r="HMP36"/>
      <c r="HMQ36"/>
      <c r="HMR36"/>
      <c r="HMS36"/>
      <c r="HMT36"/>
      <c r="HMU36"/>
      <c r="HMV36"/>
      <c r="HMW36"/>
      <c r="HMX36"/>
      <c r="HMY36"/>
      <c r="HMZ36"/>
      <c r="HNA36"/>
      <c r="HNB36"/>
      <c r="HNC36"/>
      <c r="HND36"/>
      <c r="HNE36"/>
      <c r="HNF36"/>
      <c r="HNG36"/>
      <c r="HNH36"/>
      <c r="HNI36"/>
      <c r="HNJ36"/>
      <c r="HNK36"/>
      <c r="HNL36"/>
      <c r="HNM36"/>
      <c r="HNN36"/>
      <c r="HNO36"/>
      <c r="HNP36"/>
      <c r="HNQ36"/>
      <c r="HNR36"/>
      <c r="HNS36"/>
      <c r="HNT36"/>
      <c r="HNU36"/>
      <c r="HNV36"/>
      <c r="HNW36"/>
      <c r="HNX36"/>
      <c r="HNY36"/>
      <c r="HNZ36"/>
      <c r="HOA36"/>
      <c r="HOB36"/>
      <c r="HOC36"/>
      <c r="HOD36"/>
      <c r="HOE36"/>
      <c r="HOF36"/>
      <c r="HOG36"/>
      <c r="HOH36"/>
      <c r="HOI36"/>
      <c r="HOJ36"/>
      <c r="HOK36"/>
      <c r="HOL36"/>
      <c r="HOM36"/>
      <c r="HON36"/>
      <c r="HOO36"/>
      <c r="HOP36"/>
      <c r="HOQ36"/>
      <c r="HOR36"/>
      <c r="HOS36"/>
      <c r="HOT36"/>
      <c r="HOU36"/>
      <c r="HOV36"/>
      <c r="HOW36"/>
      <c r="HOX36"/>
      <c r="HOY36"/>
      <c r="HOZ36"/>
      <c r="HPA36"/>
      <c r="HPB36"/>
      <c r="HPC36"/>
      <c r="HPD36"/>
      <c r="HPE36"/>
      <c r="HPF36"/>
      <c r="HPG36"/>
      <c r="HPH36"/>
      <c r="HPI36"/>
      <c r="HPJ36"/>
      <c r="HPK36"/>
      <c r="HPL36"/>
      <c r="HPM36"/>
      <c r="HPN36"/>
      <c r="HPO36"/>
      <c r="HPP36"/>
      <c r="HPQ36"/>
      <c r="HPR36"/>
      <c r="HPS36"/>
      <c r="HPT36"/>
      <c r="HPU36"/>
      <c r="HPV36"/>
      <c r="HPW36"/>
      <c r="HPX36"/>
      <c r="HPY36"/>
      <c r="HPZ36"/>
      <c r="HQA36"/>
      <c r="HQB36"/>
      <c r="HQC36"/>
      <c r="HQD36"/>
      <c r="HQE36"/>
      <c r="HQF36"/>
      <c r="HQG36"/>
      <c r="HQH36"/>
      <c r="HQI36"/>
      <c r="HQJ36"/>
      <c r="HQK36"/>
      <c r="HQL36"/>
      <c r="HQM36"/>
      <c r="HQN36"/>
      <c r="HQO36"/>
      <c r="HQP36"/>
      <c r="HQQ36"/>
      <c r="HQR36"/>
      <c r="HQS36"/>
      <c r="HQT36"/>
      <c r="HQU36"/>
      <c r="HQV36"/>
      <c r="HQW36"/>
      <c r="HQX36"/>
      <c r="HQY36"/>
      <c r="HQZ36"/>
      <c r="HRA36"/>
      <c r="HRB36"/>
      <c r="HRC36"/>
      <c r="HRD36"/>
      <c r="HRE36"/>
      <c r="HRF36"/>
      <c r="HRG36"/>
      <c r="HRH36"/>
      <c r="HRI36"/>
      <c r="HRJ36"/>
      <c r="HRK36"/>
      <c r="HRL36"/>
      <c r="HRM36"/>
      <c r="HRN36"/>
      <c r="HRO36"/>
      <c r="HRP36"/>
      <c r="HRQ36"/>
      <c r="HRR36"/>
      <c r="HRS36"/>
      <c r="HRT36"/>
      <c r="HRU36"/>
      <c r="HRV36"/>
      <c r="HRW36"/>
      <c r="HRX36"/>
      <c r="HRY36"/>
      <c r="HRZ36"/>
      <c r="HSA36"/>
      <c r="HSB36"/>
      <c r="HSC36"/>
      <c r="HSD36"/>
      <c r="HSE36"/>
      <c r="HSF36"/>
      <c r="HSG36"/>
      <c r="HSH36"/>
      <c r="HSI36"/>
      <c r="HSJ36"/>
      <c r="HSK36"/>
      <c r="HSL36"/>
      <c r="HSM36"/>
      <c r="HSN36"/>
      <c r="HSO36"/>
      <c r="HSP36"/>
      <c r="HSQ36"/>
      <c r="HSR36"/>
      <c r="HSS36"/>
      <c r="HST36"/>
      <c r="HSU36"/>
      <c r="HSV36"/>
      <c r="HSW36"/>
      <c r="HSX36"/>
      <c r="HSY36"/>
      <c r="HSZ36"/>
      <c r="HTA36"/>
      <c r="HTB36"/>
      <c r="HTC36"/>
      <c r="HTD36"/>
      <c r="HTE36"/>
      <c r="HTF36"/>
      <c r="HTG36"/>
      <c r="HTH36"/>
      <c r="HTI36"/>
      <c r="HTJ36"/>
      <c r="HTK36"/>
      <c r="HTL36"/>
      <c r="HTM36"/>
      <c r="HTN36"/>
      <c r="HTO36"/>
      <c r="HTP36"/>
      <c r="HTQ36"/>
      <c r="HTR36"/>
      <c r="HTS36"/>
      <c r="HTT36"/>
      <c r="HTU36"/>
      <c r="HTV36"/>
      <c r="HTW36"/>
      <c r="HTX36"/>
      <c r="HTY36"/>
      <c r="HTZ36"/>
      <c r="HUA36"/>
      <c r="HUB36"/>
      <c r="HUC36"/>
      <c r="HUD36"/>
      <c r="HUE36"/>
      <c r="HUF36"/>
      <c r="HUG36"/>
      <c r="HUH36"/>
      <c r="HUI36"/>
      <c r="HUJ36"/>
      <c r="HUK36"/>
      <c r="HUL36"/>
      <c r="HUM36"/>
      <c r="HUN36"/>
      <c r="HUO36"/>
      <c r="HUP36"/>
      <c r="HUQ36"/>
      <c r="HUR36"/>
      <c r="HUS36"/>
      <c r="HUT36"/>
      <c r="HUU36"/>
      <c r="HUV36"/>
      <c r="HUW36"/>
      <c r="HUX36"/>
      <c r="HUY36"/>
      <c r="HUZ36"/>
      <c r="HVA36"/>
      <c r="HVB36"/>
      <c r="HVC36"/>
      <c r="HVD36"/>
      <c r="HVE36"/>
      <c r="HVF36"/>
      <c r="HVG36"/>
      <c r="HVH36"/>
      <c r="HVI36"/>
      <c r="HVJ36"/>
      <c r="HVK36"/>
      <c r="HVL36"/>
      <c r="HVM36"/>
      <c r="HVN36"/>
      <c r="HVO36"/>
      <c r="HVP36"/>
      <c r="HVQ36"/>
      <c r="HVR36"/>
      <c r="HVS36"/>
      <c r="HVT36"/>
      <c r="HVU36"/>
      <c r="HVV36"/>
      <c r="HVW36"/>
      <c r="HVX36"/>
      <c r="HVY36"/>
      <c r="HVZ36"/>
      <c r="HWA36"/>
      <c r="HWB36"/>
      <c r="HWC36"/>
      <c r="HWD36"/>
      <c r="HWE36"/>
      <c r="HWF36"/>
      <c r="HWG36"/>
      <c r="HWH36"/>
      <c r="HWI36"/>
      <c r="HWJ36"/>
      <c r="HWK36"/>
      <c r="HWL36"/>
      <c r="HWM36"/>
      <c r="HWN36"/>
      <c r="HWO36"/>
      <c r="HWP36"/>
      <c r="HWQ36"/>
      <c r="HWR36"/>
      <c r="HWS36"/>
      <c r="HWT36"/>
      <c r="HWU36"/>
      <c r="HWV36"/>
      <c r="HWW36"/>
      <c r="HWX36"/>
      <c r="HWY36"/>
      <c r="HWZ36"/>
      <c r="HXA36"/>
      <c r="HXB36"/>
      <c r="HXC36"/>
      <c r="HXD36"/>
      <c r="HXE36"/>
      <c r="HXF36"/>
      <c r="HXG36"/>
      <c r="HXH36"/>
      <c r="HXI36"/>
      <c r="HXJ36"/>
      <c r="HXK36"/>
      <c r="HXL36"/>
      <c r="HXM36"/>
      <c r="HXN36"/>
      <c r="HXO36"/>
      <c r="HXP36"/>
      <c r="HXQ36"/>
      <c r="HXR36"/>
      <c r="HXS36"/>
      <c r="HXT36"/>
      <c r="HXU36"/>
      <c r="HXV36"/>
      <c r="HXW36"/>
      <c r="HXX36"/>
      <c r="HXY36"/>
      <c r="HXZ36"/>
      <c r="HYA36"/>
      <c r="HYB36"/>
      <c r="HYC36"/>
      <c r="HYD36"/>
      <c r="HYE36"/>
      <c r="HYF36"/>
      <c r="HYG36"/>
      <c r="HYH36"/>
      <c r="HYI36"/>
      <c r="HYJ36"/>
      <c r="HYK36"/>
      <c r="HYL36"/>
      <c r="HYM36"/>
      <c r="HYN36"/>
      <c r="HYO36"/>
      <c r="HYP36"/>
      <c r="HYQ36"/>
      <c r="HYR36"/>
      <c r="HYS36"/>
      <c r="HYT36"/>
      <c r="HYU36"/>
      <c r="HYV36"/>
      <c r="HYW36"/>
      <c r="HYX36"/>
      <c r="HYY36"/>
      <c r="HYZ36"/>
      <c r="HZA36"/>
      <c r="HZB36"/>
      <c r="HZC36"/>
      <c r="HZD36"/>
      <c r="HZE36"/>
      <c r="HZF36"/>
      <c r="HZG36"/>
      <c r="HZH36"/>
      <c r="HZI36"/>
      <c r="HZJ36"/>
      <c r="HZK36"/>
      <c r="HZL36"/>
      <c r="HZM36"/>
      <c r="HZN36"/>
      <c r="HZO36"/>
      <c r="HZP36"/>
      <c r="HZQ36"/>
      <c r="HZR36"/>
      <c r="HZS36"/>
      <c r="HZT36"/>
      <c r="HZU36"/>
      <c r="HZV36"/>
      <c r="HZW36"/>
      <c r="HZX36"/>
      <c r="HZY36"/>
      <c r="HZZ36"/>
      <c r="IAA36"/>
      <c r="IAB36"/>
      <c r="IAC36"/>
      <c r="IAD36"/>
      <c r="IAE36"/>
      <c r="IAF36"/>
      <c r="IAG36"/>
      <c r="IAH36"/>
      <c r="IAI36"/>
      <c r="IAJ36"/>
      <c r="IAK36"/>
      <c r="IAL36"/>
      <c r="IAM36"/>
      <c r="IAN36"/>
      <c r="IAO36"/>
      <c r="IAP36"/>
      <c r="IAQ36"/>
      <c r="IAR36"/>
      <c r="IAS36"/>
      <c r="IAT36"/>
      <c r="IAU36"/>
      <c r="IAV36"/>
      <c r="IAW36"/>
      <c r="IAX36"/>
      <c r="IAY36"/>
      <c r="IAZ36"/>
      <c r="IBA36"/>
      <c r="IBB36"/>
      <c r="IBC36"/>
      <c r="IBD36"/>
      <c r="IBE36"/>
      <c r="IBF36"/>
      <c r="IBG36"/>
      <c r="IBH36"/>
      <c r="IBI36"/>
      <c r="IBJ36"/>
      <c r="IBK36"/>
      <c r="IBL36"/>
      <c r="IBM36"/>
      <c r="IBN36"/>
      <c r="IBO36"/>
      <c r="IBP36"/>
      <c r="IBQ36"/>
      <c r="IBR36"/>
      <c r="IBS36"/>
      <c r="IBT36"/>
      <c r="IBU36"/>
      <c r="IBV36"/>
      <c r="IBW36"/>
      <c r="IBX36"/>
      <c r="IBY36"/>
      <c r="IBZ36"/>
      <c r="ICA36"/>
      <c r="ICB36"/>
      <c r="ICC36"/>
      <c r="ICD36"/>
      <c r="ICE36"/>
      <c r="ICF36"/>
      <c r="ICG36"/>
      <c r="ICH36"/>
      <c r="ICI36"/>
      <c r="ICJ36"/>
      <c r="ICK36"/>
      <c r="ICL36"/>
      <c r="ICM36"/>
      <c r="ICN36"/>
      <c r="ICO36"/>
      <c r="ICP36"/>
      <c r="ICQ36"/>
      <c r="ICR36"/>
      <c r="ICS36"/>
      <c r="ICT36"/>
      <c r="ICU36"/>
      <c r="ICV36"/>
      <c r="ICW36"/>
      <c r="ICX36"/>
      <c r="ICY36"/>
      <c r="ICZ36"/>
      <c r="IDA36"/>
      <c r="IDB36"/>
      <c r="IDC36"/>
      <c r="IDD36"/>
      <c r="IDE36"/>
      <c r="IDF36"/>
      <c r="IDG36"/>
      <c r="IDH36"/>
      <c r="IDI36"/>
      <c r="IDJ36"/>
      <c r="IDK36"/>
      <c r="IDL36"/>
      <c r="IDM36"/>
      <c r="IDN36"/>
      <c r="IDO36"/>
      <c r="IDP36"/>
      <c r="IDQ36"/>
      <c r="IDR36"/>
      <c r="IDS36"/>
      <c r="IDT36"/>
      <c r="IDU36"/>
      <c r="IDV36"/>
      <c r="IDW36"/>
      <c r="IDX36"/>
      <c r="IDY36"/>
      <c r="IDZ36"/>
      <c r="IEA36"/>
      <c r="IEB36"/>
      <c r="IEC36"/>
      <c r="IED36"/>
      <c r="IEE36"/>
      <c r="IEF36"/>
      <c r="IEG36"/>
      <c r="IEH36"/>
      <c r="IEI36"/>
      <c r="IEJ36"/>
      <c r="IEK36"/>
      <c r="IEL36"/>
      <c r="IEM36"/>
      <c r="IEN36"/>
      <c r="IEO36"/>
      <c r="IEP36"/>
      <c r="IEQ36"/>
      <c r="IER36"/>
      <c r="IES36"/>
      <c r="IET36"/>
      <c r="IEU36"/>
      <c r="IEV36"/>
      <c r="IEW36"/>
      <c r="IEX36"/>
      <c r="IEY36"/>
      <c r="IEZ36"/>
      <c r="IFA36"/>
      <c r="IFB36"/>
      <c r="IFC36"/>
      <c r="IFD36"/>
      <c r="IFE36"/>
      <c r="IFF36"/>
      <c r="IFG36"/>
      <c r="IFH36"/>
      <c r="IFI36"/>
      <c r="IFJ36"/>
      <c r="IFK36"/>
      <c r="IFL36"/>
      <c r="IFM36"/>
      <c r="IFN36"/>
      <c r="IFO36"/>
      <c r="IFP36"/>
      <c r="IFQ36"/>
      <c r="IFR36"/>
      <c r="IFS36"/>
      <c r="IFT36"/>
      <c r="IFU36"/>
      <c r="IFV36"/>
      <c r="IFW36"/>
      <c r="IFX36"/>
      <c r="IFY36"/>
      <c r="IFZ36"/>
      <c r="IGA36"/>
      <c r="IGB36"/>
      <c r="IGC36"/>
      <c r="IGD36"/>
      <c r="IGE36"/>
      <c r="IGF36"/>
      <c r="IGG36"/>
      <c r="IGH36"/>
      <c r="IGI36"/>
      <c r="IGJ36"/>
      <c r="IGK36"/>
      <c r="IGL36"/>
      <c r="IGM36"/>
      <c r="IGN36"/>
      <c r="IGO36"/>
      <c r="IGP36"/>
      <c r="IGQ36"/>
      <c r="IGR36"/>
      <c r="IGS36"/>
      <c r="IGT36"/>
      <c r="IGU36"/>
      <c r="IGV36"/>
      <c r="IGW36"/>
      <c r="IGX36"/>
      <c r="IGY36"/>
      <c r="IGZ36"/>
      <c r="IHA36"/>
      <c r="IHB36"/>
      <c r="IHC36"/>
      <c r="IHD36"/>
      <c r="IHE36"/>
      <c r="IHF36"/>
      <c r="IHG36"/>
      <c r="IHH36"/>
      <c r="IHI36"/>
      <c r="IHJ36"/>
      <c r="IHK36"/>
      <c r="IHL36"/>
      <c r="IHM36"/>
      <c r="IHN36"/>
      <c r="IHO36"/>
      <c r="IHP36"/>
      <c r="IHQ36"/>
      <c r="IHR36"/>
      <c r="IHS36"/>
      <c r="IHT36"/>
      <c r="IHU36"/>
      <c r="IHV36"/>
      <c r="IHW36"/>
      <c r="IHX36"/>
      <c r="IHY36"/>
      <c r="IHZ36"/>
      <c r="IIA36"/>
      <c r="IIB36"/>
      <c r="IIC36"/>
      <c r="IID36"/>
      <c r="IIE36"/>
      <c r="IIF36"/>
      <c r="IIG36"/>
      <c r="IIH36"/>
      <c r="III36"/>
      <c r="IIJ36"/>
      <c r="IIK36"/>
      <c r="IIL36"/>
      <c r="IIM36"/>
      <c r="IIN36"/>
      <c r="IIO36"/>
      <c r="IIP36"/>
      <c r="IIQ36"/>
      <c r="IIR36"/>
      <c r="IIS36"/>
      <c r="IIT36"/>
      <c r="IIU36"/>
      <c r="IIV36"/>
      <c r="IIW36"/>
      <c r="IIX36"/>
      <c r="IIY36"/>
      <c r="IIZ36"/>
      <c r="IJA36"/>
      <c r="IJB36"/>
      <c r="IJC36"/>
      <c r="IJD36"/>
      <c r="IJE36"/>
      <c r="IJF36"/>
      <c r="IJG36"/>
      <c r="IJH36"/>
      <c r="IJI36"/>
      <c r="IJJ36"/>
      <c r="IJK36"/>
      <c r="IJL36"/>
      <c r="IJM36"/>
      <c r="IJN36"/>
      <c r="IJO36"/>
      <c r="IJP36"/>
      <c r="IJQ36"/>
      <c r="IJR36"/>
      <c r="IJS36"/>
      <c r="IJT36"/>
      <c r="IJU36"/>
      <c r="IJV36"/>
      <c r="IJW36"/>
      <c r="IJX36"/>
      <c r="IJY36"/>
      <c r="IJZ36"/>
      <c r="IKA36"/>
      <c r="IKB36"/>
      <c r="IKC36"/>
      <c r="IKD36"/>
      <c r="IKE36"/>
      <c r="IKF36"/>
      <c r="IKG36"/>
      <c r="IKH36"/>
      <c r="IKI36"/>
      <c r="IKJ36"/>
      <c r="IKK36"/>
      <c r="IKL36"/>
      <c r="IKM36"/>
      <c r="IKN36"/>
      <c r="IKO36"/>
      <c r="IKP36"/>
      <c r="IKQ36"/>
      <c r="IKR36"/>
      <c r="IKS36"/>
      <c r="IKT36"/>
      <c r="IKU36"/>
      <c r="IKV36"/>
      <c r="IKW36"/>
      <c r="IKX36"/>
      <c r="IKY36"/>
      <c r="IKZ36"/>
      <c r="ILA36"/>
      <c r="ILB36"/>
      <c r="ILC36"/>
      <c r="ILD36"/>
      <c r="ILE36"/>
      <c r="ILF36"/>
      <c r="ILG36"/>
      <c r="ILH36"/>
      <c r="ILI36"/>
      <c r="ILJ36"/>
      <c r="ILK36"/>
      <c r="ILL36"/>
      <c r="ILM36"/>
      <c r="ILN36"/>
      <c r="ILO36"/>
      <c r="ILP36"/>
      <c r="ILQ36"/>
      <c r="ILR36"/>
      <c r="ILS36"/>
      <c r="ILT36"/>
      <c r="ILU36"/>
      <c r="ILV36"/>
      <c r="ILW36"/>
      <c r="ILX36"/>
      <c r="ILY36"/>
      <c r="ILZ36"/>
      <c r="IMA36"/>
      <c r="IMB36"/>
      <c r="IMC36"/>
      <c r="IMD36"/>
      <c r="IME36"/>
      <c r="IMF36"/>
      <c r="IMG36"/>
      <c r="IMH36"/>
      <c r="IMI36"/>
      <c r="IMJ36"/>
      <c r="IMK36"/>
      <c r="IML36"/>
      <c r="IMM36"/>
      <c r="IMN36"/>
      <c r="IMO36"/>
      <c r="IMP36"/>
      <c r="IMQ36"/>
      <c r="IMR36"/>
      <c r="IMS36"/>
      <c r="IMT36"/>
      <c r="IMU36"/>
      <c r="IMV36"/>
      <c r="IMW36"/>
      <c r="IMX36"/>
      <c r="IMY36"/>
      <c r="IMZ36"/>
      <c r="INA36"/>
      <c r="INB36"/>
      <c r="INC36"/>
      <c r="IND36"/>
      <c r="INE36"/>
      <c r="INF36"/>
      <c r="ING36"/>
      <c r="INH36"/>
      <c r="INI36"/>
      <c r="INJ36"/>
      <c r="INK36"/>
      <c r="INL36"/>
      <c r="INM36"/>
      <c r="INN36"/>
      <c r="INO36"/>
      <c r="INP36"/>
      <c r="INQ36"/>
      <c r="INR36"/>
      <c r="INS36"/>
      <c r="INT36"/>
      <c r="INU36"/>
      <c r="INV36"/>
      <c r="INW36"/>
      <c r="INX36"/>
      <c r="INY36"/>
      <c r="INZ36"/>
      <c r="IOA36"/>
      <c r="IOB36"/>
      <c r="IOC36"/>
      <c r="IOD36"/>
      <c r="IOE36"/>
      <c r="IOF36"/>
      <c r="IOG36"/>
      <c r="IOH36"/>
      <c r="IOI36"/>
      <c r="IOJ36"/>
      <c r="IOK36"/>
      <c r="IOL36"/>
      <c r="IOM36"/>
      <c r="ION36"/>
      <c r="IOO36"/>
      <c r="IOP36"/>
      <c r="IOQ36"/>
      <c r="IOR36"/>
      <c r="IOS36"/>
      <c r="IOT36"/>
      <c r="IOU36"/>
      <c r="IOV36"/>
      <c r="IOW36"/>
      <c r="IOX36"/>
      <c r="IOY36"/>
      <c r="IOZ36"/>
      <c r="IPA36"/>
      <c r="IPB36"/>
      <c r="IPC36"/>
      <c r="IPD36"/>
      <c r="IPE36"/>
      <c r="IPF36"/>
      <c r="IPG36"/>
      <c r="IPH36"/>
      <c r="IPI36"/>
      <c r="IPJ36"/>
      <c r="IPK36"/>
      <c r="IPL36"/>
      <c r="IPM36"/>
      <c r="IPN36"/>
      <c r="IPO36"/>
      <c r="IPP36"/>
      <c r="IPQ36"/>
      <c r="IPR36"/>
      <c r="IPS36"/>
      <c r="IPT36"/>
      <c r="IPU36"/>
      <c r="IPV36"/>
      <c r="IPW36"/>
      <c r="IPX36"/>
      <c r="IPY36"/>
      <c r="IPZ36"/>
      <c r="IQA36"/>
      <c r="IQB36"/>
      <c r="IQC36"/>
      <c r="IQD36"/>
      <c r="IQE36"/>
      <c r="IQF36"/>
      <c r="IQG36"/>
      <c r="IQH36"/>
      <c r="IQI36"/>
      <c r="IQJ36"/>
      <c r="IQK36"/>
      <c r="IQL36"/>
      <c r="IQM36"/>
      <c r="IQN36"/>
      <c r="IQO36"/>
      <c r="IQP36"/>
      <c r="IQQ36"/>
      <c r="IQR36"/>
      <c r="IQS36"/>
      <c r="IQT36"/>
      <c r="IQU36"/>
      <c r="IQV36"/>
      <c r="IQW36"/>
      <c r="IQX36"/>
      <c r="IQY36"/>
      <c r="IQZ36"/>
      <c r="IRA36"/>
      <c r="IRB36"/>
      <c r="IRC36"/>
      <c r="IRD36"/>
      <c r="IRE36"/>
      <c r="IRF36"/>
      <c r="IRG36"/>
      <c r="IRH36"/>
      <c r="IRI36"/>
      <c r="IRJ36"/>
      <c r="IRK36"/>
      <c r="IRL36"/>
      <c r="IRM36"/>
      <c r="IRN36"/>
      <c r="IRO36"/>
      <c r="IRP36"/>
      <c r="IRQ36"/>
      <c r="IRR36"/>
      <c r="IRS36"/>
      <c r="IRT36"/>
      <c r="IRU36"/>
      <c r="IRV36"/>
      <c r="IRW36"/>
      <c r="IRX36"/>
      <c r="IRY36"/>
      <c r="IRZ36"/>
      <c r="ISA36"/>
      <c r="ISB36"/>
      <c r="ISC36"/>
      <c r="ISD36"/>
      <c r="ISE36"/>
      <c r="ISF36"/>
      <c r="ISG36"/>
      <c r="ISH36"/>
      <c r="ISI36"/>
      <c r="ISJ36"/>
      <c r="ISK36"/>
      <c r="ISL36"/>
      <c r="ISM36"/>
      <c r="ISN36"/>
      <c r="ISO36"/>
      <c r="ISP36"/>
      <c r="ISQ36"/>
      <c r="ISR36"/>
      <c r="ISS36"/>
      <c r="IST36"/>
      <c r="ISU36"/>
      <c r="ISV36"/>
      <c r="ISW36"/>
      <c r="ISX36"/>
      <c r="ISY36"/>
      <c r="ISZ36"/>
      <c r="ITA36"/>
      <c r="ITB36"/>
      <c r="ITC36"/>
      <c r="ITD36"/>
      <c r="ITE36"/>
      <c r="ITF36"/>
      <c r="ITG36"/>
      <c r="ITH36"/>
      <c r="ITI36"/>
      <c r="ITJ36"/>
      <c r="ITK36"/>
      <c r="ITL36"/>
      <c r="ITM36"/>
      <c r="ITN36"/>
      <c r="ITO36"/>
      <c r="ITP36"/>
      <c r="ITQ36"/>
      <c r="ITR36"/>
      <c r="ITS36"/>
      <c r="ITT36"/>
      <c r="ITU36"/>
      <c r="ITV36"/>
      <c r="ITW36"/>
      <c r="ITX36"/>
      <c r="ITY36"/>
      <c r="ITZ36"/>
      <c r="IUA36"/>
      <c r="IUB36"/>
      <c r="IUC36"/>
      <c r="IUD36"/>
      <c r="IUE36"/>
      <c r="IUF36"/>
      <c r="IUG36"/>
      <c r="IUH36"/>
      <c r="IUI36"/>
      <c r="IUJ36"/>
      <c r="IUK36"/>
      <c r="IUL36"/>
      <c r="IUM36"/>
      <c r="IUN36"/>
      <c r="IUO36"/>
      <c r="IUP36"/>
      <c r="IUQ36"/>
      <c r="IUR36"/>
      <c r="IUS36"/>
      <c r="IUT36"/>
      <c r="IUU36"/>
      <c r="IUV36"/>
      <c r="IUW36"/>
      <c r="IUX36"/>
      <c r="IUY36"/>
      <c r="IUZ36"/>
      <c r="IVA36"/>
      <c r="IVB36"/>
      <c r="IVC36"/>
      <c r="IVD36"/>
      <c r="IVE36"/>
      <c r="IVF36"/>
      <c r="IVG36"/>
      <c r="IVH36"/>
      <c r="IVI36"/>
      <c r="IVJ36"/>
      <c r="IVK36"/>
      <c r="IVL36"/>
      <c r="IVM36"/>
      <c r="IVN36"/>
      <c r="IVO36"/>
      <c r="IVP36"/>
      <c r="IVQ36"/>
      <c r="IVR36"/>
      <c r="IVS36"/>
      <c r="IVT36"/>
      <c r="IVU36"/>
      <c r="IVV36"/>
      <c r="IVW36"/>
      <c r="IVX36"/>
      <c r="IVY36"/>
      <c r="IVZ36"/>
      <c r="IWA36"/>
      <c r="IWB36"/>
      <c r="IWC36"/>
      <c r="IWD36"/>
      <c r="IWE36"/>
      <c r="IWF36"/>
      <c r="IWG36"/>
      <c r="IWH36"/>
      <c r="IWI36"/>
      <c r="IWJ36"/>
      <c r="IWK36"/>
      <c r="IWL36"/>
      <c r="IWM36"/>
      <c r="IWN36"/>
      <c r="IWO36"/>
      <c r="IWP36"/>
      <c r="IWQ36"/>
      <c r="IWR36"/>
      <c r="IWS36"/>
      <c r="IWT36"/>
      <c r="IWU36"/>
      <c r="IWV36"/>
      <c r="IWW36"/>
      <c r="IWX36"/>
      <c r="IWY36"/>
      <c r="IWZ36"/>
      <c r="IXA36"/>
      <c r="IXB36"/>
      <c r="IXC36"/>
      <c r="IXD36"/>
      <c r="IXE36"/>
      <c r="IXF36"/>
      <c r="IXG36"/>
      <c r="IXH36"/>
      <c r="IXI36"/>
      <c r="IXJ36"/>
      <c r="IXK36"/>
      <c r="IXL36"/>
      <c r="IXM36"/>
      <c r="IXN36"/>
      <c r="IXO36"/>
      <c r="IXP36"/>
      <c r="IXQ36"/>
      <c r="IXR36"/>
      <c r="IXS36"/>
      <c r="IXT36"/>
      <c r="IXU36"/>
      <c r="IXV36"/>
      <c r="IXW36"/>
      <c r="IXX36"/>
      <c r="IXY36"/>
      <c r="IXZ36"/>
      <c r="IYA36"/>
      <c r="IYB36"/>
      <c r="IYC36"/>
      <c r="IYD36"/>
      <c r="IYE36"/>
      <c r="IYF36"/>
      <c r="IYG36"/>
      <c r="IYH36"/>
      <c r="IYI36"/>
      <c r="IYJ36"/>
      <c r="IYK36"/>
      <c r="IYL36"/>
      <c r="IYM36"/>
      <c r="IYN36"/>
      <c r="IYO36"/>
      <c r="IYP36"/>
      <c r="IYQ36"/>
      <c r="IYR36"/>
      <c r="IYS36"/>
      <c r="IYT36"/>
      <c r="IYU36"/>
      <c r="IYV36"/>
      <c r="IYW36"/>
      <c r="IYX36"/>
      <c r="IYY36"/>
      <c r="IYZ36"/>
      <c r="IZA36"/>
      <c r="IZB36"/>
      <c r="IZC36"/>
      <c r="IZD36"/>
      <c r="IZE36"/>
      <c r="IZF36"/>
      <c r="IZG36"/>
      <c r="IZH36"/>
      <c r="IZI36"/>
      <c r="IZJ36"/>
      <c r="IZK36"/>
      <c r="IZL36"/>
      <c r="IZM36"/>
      <c r="IZN36"/>
      <c r="IZO36"/>
      <c r="IZP36"/>
      <c r="IZQ36"/>
      <c r="IZR36"/>
      <c r="IZS36"/>
      <c r="IZT36"/>
      <c r="IZU36"/>
      <c r="IZV36"/>
      <c r="IZW36"/>
      <c r="IZX36"/>
      <c r="IZY36"/>
      <c r="IZZ36"/>
      <c r="JAA36"/>
      <c r="JAB36"/>
      <c r="JAC36"/>
      <c r="JAD36"/>
      <c r="JAE36"/>
      <c r="JAF36"/>
      <c r="JAG36"/>
      <c r="JAH36"/>
      <c r="JAI36"/>
      <c r="JAJ36"/>
      <c r="JAK36"/>
      <c r="JAL36"/>
      <c r="JAM36"/>
      <c r="JAN36"/>
      <c r="JAO36"/>
      <c r="JAP36"/>
      <c r="JAQ36"/>
      <c r="JAR36"/>
      <c r="JAS36"/>
      <c r="JAT36"/>
      <c r="JAU36"/>
      <c r="JAV36"/>
      <c r="JAW36"/>
      <c r="JAX36"/>
      <c r="JAY36"/>
      <c r="JAZ36"/>
      <c r="JBA36"/>
      <c r="JBB36"/>
      <c r="JBC36"/>
      <c r="JBD36"/>
      <c r="JBE36"/>
      <c r="JBF36"/>
      <c r="JBG36"/>
      <c r="JBH36"/>
      <c r="JBI36"/>
      <c r="JBJ36"/>
      <c r="JBK36"/>
      <c r="JBL36"/>
      <c r="JBM36"/>
      <c r="JBN36"/>
      <c r="JBO36"/>
      <c r="JBP36"/>
      <c r="JBQ36"/>
      <c r="JBR36"/>
      <c r="JBS36"/>
      <c r="JBT36"/>
      <c r="JBU36"/>
      <c r="JBV36"/>
      <c r="JBW36"/>
      <c r="JBX36"/>
      <c r="JBY36"/>
      <c r="JBZ36"/>
      <c r="JCA36"/>
      <c r="JCB36"/>
      <c r="JCC36"/>
      <c r="JCD36"/>
      <c r="JCE36"/>
      <c r="JCF36"/>
      <c r="JCG36"/>
      <c r="JCH36"/>
      <c r="JCI36"/>
      <c r="JCJ36"/>
      <c r="JCK36"/>
      <c r="JCL36"/>
      <c r="JCM36"/>
      <c r="JCN36"/>
      <c r="JCO36"/>
      <c r="JCP36"/>
      <c r="JCQ36"/>
      <c r="JCR36"/>
      <c r="JCS36"/>
      <c r="JCT36"/>
      <c r="JCU36"/>
      <c r="JCV36"/>
      <c r="JCW36"/>
      <c r="JCX36"/>
      <c r="JCY36"/>
      <c r="JCZ36"/>
      <c r="JDA36"/>
      <c r="JDB36"/>
      <c r="JDC36"/>
      <c r="JDD36"/>
      <c r="JDE36"/>
      <c r="JDF36"/>
      <c r="JDG36"/>
      <c r="JDH36"/>
      <c r="JDI36"/>
      <c r="JDJ36"/>
      <c r="JDK36"/>
      <c r="JDL36"/>
      <c r="JDM36"/>
      <c r="JDN36"/>
      <c r="JDO36"/>
      <c r="JDP36"/>
      <c r="JDQ36"/>
      <c r="JDR36"/>
      <c r="JDS36"/>
      <c r="JDT36"/>
      <c r="JDU36"/>
      <c r="JDV36"/>
      <c r="JDW36"/>
      <c r="JDX36"/>
      <c r="JDY36"/>
      <c r="JDZ36"/>
      <c r="JEA36"/>
      <c r="JEB36"/>
      <c r="JEC36"/>
      <c r="JED36"/>
      <c r="JEE36"/>
      <c r="JEF36"/>
      <c r="JEG36"/>
      <c r="JEH36"/>
      <c r="JEI36"/>
      <c r="JEJ36"/>
      <c r="JEK36"/>
      <c r="JEL36"/>
      <c r="JEM36"/>
      <c r="JEN36"/>
      <c r="JEO36"/>
      <c r="JEP36"/>
      <c r="JEQ36"/>
      <c r="JER36"/>
      <c r="JES36"/>
      <c r="JET36"/>
      <c r="JEU36"/>
      <c r="JEV36"/>
      <c r="JEW36"/>
      <c r="JEX36"/>
      <c r="JEY36"/>
      <c r="JEZ36"/>
      <c r="JFA36"/>
      <c r="JFB36"/>
      <c r="JFC36"/>
      <c r="JFD36"/>
      <c r="JFE36"/>
      <c r="JFF36"/>
      <c r="JFG36"/>
      <c r="JFH36"/>
      <c r="JFI36"/>
      <c r="JFJ36"/>
      <c r="JFK36"/>
      <c r="JFL36"/>
      <c r="JFM36"/>
      <c r="JFN36"/>
      <c r="JFO36"/>
      <c r="JFP36"/>
      <c r="JFQ36"/>
      <c r="JFR36"/>
      <c r="JFS36"/>
      <c r="JFT36"/>
      <c r="JFU36"/>
      <c r="JFV36"/>
      <c r="JFW36"/>
      <c r="JFX36"/>
      <c r="JFY36"/>
      <c r="JFZ36"/>
      <c r="JGA36"/>
      <c r="JGB36"/>
      <c r="JGC36"/>
      <c r="JGD36"/>
      <c r="JGE36"/>
      <c r="JGF36"/>
      <c r="JGG36"/>
      <c r="JGH36"/>
      <c r="JGI36"/>
      <c r="JGJ36"/>
      <c r="JGK36"/>
      <c r="JGL36"/>
      <c r="JGM36"/>
      <c r="JGN36"/>
      <c r="JGO36"/>
      <c r="JGP36"/>
      <c r="JGQ36"/>
      <c r="JGR36"/>
      <c r="JGS36"/>
      <c r="JGT36"/>
      <c r="JGU36"/>
      <c r="JGV36"/>
      <c r="JGW36"/>
      <c r="JGX36"/>
      <c r="JGY36"/>
      <c r="JGZ36"/>
      <c r="JHA36"/>
      <c r="JHB36"/>
      <c r="JHC36"/>
      <c r="JHD36"/>
      <c r="JHE36"/>
      <c r="JHF36"/>
      <c r="JHG36"/>
      <c r="JHH36"/>
      <c r="JHI36"/>
      <c r="JHJ36"/>
      <c r="JHK36"/>
      <c r="JHL36"/>
      <c r="JHM36"/>
      <c r="JHN36"/>
      <c r="JHO36"/>
      <c r="JHP36"/>
      <c r="JHQ36"/>
      <c r="JHR36"/>
      <c r="JHS36"/>
      <c r="JHT36"/>
      <c r="JHU36"/>
      <c r="JHV36"/>
      <c r="JHW36"/>
      <c r="JHX36"/>
      <c r="JHY36"/>
      <c r="JHZ36"/>
      <c r="JIA36"/>
      <c r="JIB36"/>
      <c r="JIC36"/>
      <c r="JID36"/>
      <c r="JIE36"/>
      <c r="JIF36"/>
      <c r="JIG36"/>
      <c r="JIH36"/>
      <c r="JII36"/>
      <c r="JIJ36"/>
      <c r="JIK36"/>
      <c r="JIL36"/>
      <c r="JIM36"/>
      <c r="JIN36"/>
      <c r="JIO36"/>
      <c r="JIP36"/>
      <c r="JIQ36"/>
      <c r="JIR36"/>
      <c r="JIS36"/>
      <c r="JIT36"/>
      <c r="JIU36"/>
      <c r="JIV36"/>
      <c r="JIW36"/>
      <c r="JIX36"/>
      <c r="JIY36"/>
      <c r="JIZ36"/>
      <c r="JJA36"/>
      <c r="JJB36"/>
      <c r="JJC36"/>
      <c r="JJD36"/>
      <c r="JJE36"/>
      <c r="JJF36"/>
      <c r="JJG36"/>
      <c r="JJH36"/>
      <c r="JJI36"/>
      <c r="JJJ36"/>
      <c r="JJK36"/>
      <c r="JJL36"/>
      <c r="JJM36"/>
      <c r="JJN36"/>
      <c r="JJO36"/>
      <c r="JJP36"/>
      <c r="JJQ36"/>
      <c r="JJR36"/>
      <c r="JJS36"/>
      <c r="JJT36"/>
      <c r="JJU36"/>
      <c r="JJV36"/>
      <c r="JJW36"/>
      <c r="JJX36"/>
      <c r="JJY36"/>
      <c r="JJZ36"/>
      <c r="JKA36"/>
      <c r="JKB36"/>
      <c r="JKC36"/>
      <c r="JKD36"/>
      <c r="JKE36"/>
      <c r="JKF36"/>
      <c r="JKG36"/>
      <c r="JKH36"/>
      <c r="JKI36"/>
      <c r="JKJ36"/>
      <c r="JKK36"/>
      <c r="JKL36"/>
      <c r="JKM36"/>
      <c r="JKN36"/>
      <c r="JKO36"/>
      <c r="JKP36"/>
      <c r="JKQ36"/>
      <c r="JKR36"/>
      <c r="JKS36"/>
      <c r="JKT36"/>
      <c r="JKU36"/>
      <c r="JKV36"/>
      <c r="JKW36"/>
      <c r="JKX36"/>
      <c r="JKY36"/>
      <c r="JKZ36"/>
      <c r="JLA36"/>
      <c r="JLB36"/>
      <c r="JLC36"/>
      <c r="JLD36"/>
      <c r="JLE36"/>
      <c r="JLF36"/>
      <c r="JLG36"/>
      <c r="JLH36"/>
      <c r="JLI36"/>
      <c r="JLJ36"/>
      <c r="JLK36"/>
      <c r="JLL36"/>
      <c r="JLM36"/>
      <c r="JLN36"/>
      <c r="JLO36"/>
      <c r="JLP36"/>
      <c r="JLQ36"/>
      <c r="JLR36"/>
      <c r="JLS36"/>
      <c r="JLT36"/>
      <c r="JLU36"/>
      <c r="JLV36"/>
      <c r="JLW36"/>
      <c r="JLX36"/>
      <c r="JLY36"/>
      <c r="JLZ36"/>
      <c r="JMA36"/>
      <c r="JMB36"/>
      <c r="JMC36"/>
      <c r="JMD36"/>
      <c r="JME36"/>
      <c r="JMF36"/>
      <c r="JMG36"/>
      <c r="JMH36"/>
      <c r="JMI36"/>
      <c r="JMJ36"/>
      <c r="JMK36"/>
      <c r="JML36"/>
      <c r="JMM36"/>
      <c r="JMN36"/>
      <c r="JMO36"/>
      <c r="JMP36"/>
      <c r="JMQ36"/>
      <c r="JMR36"/>
      <c r="JMS36"/>
      <c r="JMT36"/>
      <c r="JMU36"/>
      <c r="JMV36"/>
      <c r="JMW36"/>
      <c r="JMX36"/>
      <c r="JMY36"/>
      <c r="JMZ36"/>
      <c r="JNA36"/>
      <c r="JNB36"/>
      <c r="JNC36"/>
      <c r="JND36"/>
      <c r="JNE36"/>
      <c r="JNF36"/>
      <c r="JNG36"/>
      <c r="JNH36"/>
      <c r="JNI36"/>
      <c r="JNJ36"/>
      <c r="JNK36"/>
      <c r="JNL36"/>
      <c r="JNM36"/>
      <c r="JNN36"/>
      <c r="JNO36"/>
      <c r="JNP36"/>
      <c r="JNQ36"/>
      <c r="JNR36"/>
      <c r="JNS36"/>
      <c r="JNT36"/>
      <c r="JNU36"/>
      <c r="JNV36"/>
      <c r="JNW36"/>
      <c r="JNX36"/>
      <c r="JNY36"/>
      <c r="JNZ36"/>
      <c r="JOA36"/>
      <c r="JOB36"/>
      <c r="JOC36"/>
      <c r="JOD36"/>
      <c r="JOE36"/>
      <c r="JOF36"/>
      <c r="JOG36"/>
      <c r="JOH36"/>
      <c r="JOI36"/>
      <c r="JOJ36"/>
      <c r="JOK36"/>
      <c r="JOL36"/>
      <c r="JOM36"/>
      <c r="JON36"/>
      <c r="JOO36"/>
      <c r="JOP36"/>
      <c r="JOQ36"/>
      <c r="JOR36"/>
      <c r="JOS36"/>
      <c r="JOT36"/>
      <c r="JOU36"/>
      <c r="JOV36"/>
      <c r="JOW36"/>
      <c r="JOX36"/>
      <c r="JOY36"/>
      <c r="JOZ36"/>
      <c r="JPA36"/>
      <c r="JPB36"/>
      <c r="JPC36"/>
      <c r="JPD36"/>
      <c r="JPE36"/>
      <c r="JPF36"/>
      <c r="JPG36"/>
      <c r="JPH36"/>
      <c r="JPI36"/>
      <c r="JPJ36"/>
      <c r="JPK36"/>
      <c r="JPL36"/>
      <c r="JPM36"/>
      <c r="JPN36"/>
      <c r="JPO36"/>
      <c r="JPP36"/>
      <c r="JPQ36"/>
      <c r="JPR36"/>
      <c r="JPS36"/>
      <c r="JPT36"/>
      <c r="JPU36"/>
      <c r="JPV36"/>
      <c r="JPW36"/>
      <c r="JPX36"/>
      <c r="JPY36"/>
      <c r="JPZ36"/>
      <c r="JQA36"/>
      <c r="JQB36"/>
      <c r="JQC36"/>
      <c r="JQD36"/>
      <c r="JQE36"/>
      <c r="JQF36"/>
      <c r="JQG36"/>
      <c r="JQH36"/>
      <c r="JQI36"/>
      <c r="JQJ36"/>
      <c r="JQK36"/>
      <c r="JQL36"/>
      <c r="JQM36"/>
      <c r="JQN36"/>
      <c r="JQO36"/>
      <c r="JQP36"/>
      <c r="JQQ36"/>
      <c r="JQR36"/>
      <c r="JQS36"/>
      <c r="JQT36"/>
      <c r="JQU36"/>
      <c r="JQV36"/>
      <c r="JQW36"/>
      <c r="JQX36"/>
      <c r="JQY36"/>
      <c r="JQZ36"/>
      <c r="JRA36"/>
      <c r="JRB36"/>
      <c r="JRC36"/>
      <c r="JRD36"/>
      <c r="JRE36"/>
      <c r="JRF36"/>
      <c r="JRG36"/>
      <c r="JRH36"/>
      <c r="JRI36"/>
      <c r="JRJ36"/>
      <c r="JRK36"/>
      <c r="JRL36"/>
      <c r="JRM36"/>
      <c r="JRN36"/>
      <c r="JRO36"/>
      <c r="JRP36"/>
      <c r="JRQ36"/>
      <c r="JRR36"/>
      <c r="JRS36"/>
      <c r="JRT36"/>
      <c r="JRU36"/>
      <c r="JRV36"/>
      <c r="JRW36"/>
      <c r="JRX36"/>
      <c r="JRY36"/>
      <c r="JRZ36"/>
      <c r="JSA36"/>
      <c r="JSB36"/>
      <c r="JSC36"/>
      <c r="JSD36"/>
      <c r="JSE36"/>
      <c r="JSF36"/>
      <c r="JSG36"/>
      <c r="JSH36"/>
      <c r="JSI36"/>
      <c r="JSJ36"/>
      <c r="JSK36"/>
      <c r="JSL36"/>
      <c r="JSM36"/>
      <c r="JSN36"/>
      <c r="JSO36"/>
      <c r="JSP36"/>
      <c r="JSQ36"/>
      <c r="JSR36"/>
      <c r="JSS36"/>
      <c r="JST36"/>
      <c r="JSU36"/>
      <c r="JSV36"/>
      <c r="JSW36"/>
      <c r="JSX36"/>
      <c r="JSY36"/>
      <c r="JSZ36"/>
      <c r="JTA36"/>
      <c r="JTB36"/>
      <c r="JTC36"/>
      <c r="JTD36"/>
      <c r="JTE36"/>
      <c r="JTF36"/>
      <c r="JTG36"/>
      <c r="JTH36"/>
      <c r="JTI36"/>
      <c r="JTJ36"/>
      <c r="JTK36"/>
      <c r="JTL36"/>
      <c r="JTM36"/>
      <c r="JTN36"/>
      <c r="JTO36"/>
      <c r="JTP36"/>
      <c r="JTQ36"/>
      <c r="JTR36"/>
      <c r="JTS36"/>
      <c r="JTT36"/>
      <c r="JTU36"/>
      <c r="JTV36"/>
      <c r="JTW36"/>
      <c r="JTX36"/>
      <c r="JTY36"/>
      <c r="JTZ36"/>
      <c r="JUA36"/>
      <c r="JUB36"/>
      <c r="JUC36"/>
      <c r="JUD36"/>
      <c r="JUE36"/>
      <c r="JUF36"/>
      <c r="JUG36"/>
      <c r="JUH36"/>
      <c r="JUI36"/>
      <c r="JUJ36"/>
      <c r="JUK36"/>
      <c r="JUL36"/>
      <c r="JUM36"/>
      <c r="JUN36"/>
      <c r="JUO36"/>
      <c r="JUP36"/>
      <c r="JUQ36"/>
      <c r="JUR36"/>
      <c r="JUS36"/>
      <c r="JUT36"/>
      <c r="JUU36"/>
      <c r="JUV36"/>
      <c r="JUW36"/>
      <c r="JUX36"/>
      <c r="JUY36"/>
      <c r="JUZ36"/>
      <c r="JVA36"/>
      <c r="JVB36"/>
      <c r="JVC36"/>
      <c r="JVD36"/>
      <c r="JVE36"/>
      <c r="JVF36"/>
      <c r="JVG36"/>
      <c r="JVH36"/>
      <c r="JVI36"/>
      <c r="JVJ36"/>
      <c r="JVK36"/>
      <c r="JVL36"/>
      <c r="JVM36"/>
      <c r="JVN36"/>
      <c r="JVO36"/>
      <c r="JVP36"/>
      <c r="JVQ36"/>
      <c r="JVR36"/>
      <c r="JVS36"/>
      <c r="JVT36"/>
      <c r="JVU36"/>
      <c r="JVV36"/>
      <c r="JVW36"/>
      <c r="JVX36"/>
      <c r="JVY36"/>
      <c r="JVZ36"/>
      <c r="JWA36"/>
      <c r="JWB36"/>
      <c r="JWC36"/>
      <c r="JWD36"/>
      <c r="JWE36"/>
      <c r="JWF36"/>
      <c r="JWG36"/>
      <c r="JWH36"/>
      <c r="JWI36"/>
      <c r="JWJ36"/>
      <c r="JWK36"/>
      <c r="JWL36"/>
      <c r="JWM36"/>
      <c r="JWN36"/>
      <c r="JWO36"/>
      <c r="JWP36"/>
      <c r="JWQ36"/>
      <c r="JWR36"/>
      <c r="JWS36"/>
      <c r="JWT36"/>
      <c r="JWU36"/>
      <c r="JWV36"/>
      <c r="JWW36"/>
      <c r="JWX36"/>
      <c r="JWY36"/>
      <c r="JWZ36"/>
      <c r="JXA36"/>
      <c r="JXB36"/>
      <c r="JXC36"/>
      <c r="JXD36"/>
      <c r="JXE36"/>
      <c r="JXF36"/>
      <c r="JXG36"/>
      <c r="JXH36"/>
      <c r="JXI36"/>
      <c r="JXJ36"/>
      <c r="JXK36"/>
      <c r="JXL36"/>
      <c r="JXM36"/>
      <c r="JXN36"/>
      <c r="JXO36"/>
      <c r="JXP36"/>
      <c r="JXQ36"/>
      <c r="JXR36"/>
      <c r="JXS36"/>
      <c r="JXT36"/>
      <c r="JXU36"/>
      <c r="JXV36"/>
      <c r="JXW36"/>
      <c r="JXX36"/>
      <c r="JXY36"/>
      <c r="JXZ36"/>
      <c r="JYA36"/>
      <c r="JYB36"/>
      <c r="JYC36"/>
      <c r="JYD36"/>
      <c r="JYE36"/>
      <c r="JYF36"/>
      <c r="JYG36"/>
      <c r="JYH36"/>
      <c r="JYI36"/>
      <c r="JYJ36"/>
      <c r="JYK36"/>
      <c r="JYL36"/>
      <c r="JYM36"/>
      <c r="JYN36"/>
      <c r="JYO36"/>
      <c r="JYP36"/>
      <c r="JYQ36"/>
      <c r="JYR36"/>
      <c r="JYS36"/>
      <c r="JYT36"/>
      <c r="JYU36"/>
      <c r="JYV36"/>
      <c r="JYW36"/>
      <c r="JYX36"/>
      <c r="JYY36"/>
      <c r="JYZ36"/>
      <c r="JZA36"/>
      <c r="JZB36"/>
      <c r="JZC36"/>
      <c r="JZD36"/>
      <c r="JZE36"/>
      <c r="JZF36"/>
      <c r="JZG36"/>
      <c r="JZH36"/>
      <c r="JZI36"/>
      <c r="JZJ36"/>
      <c r="JZK36"/>
      <c r="JZL36"/>
      <c r="JZM36"/>
      <c r="JZN36"/>
      <c r="JZO36"/>
      <c r="JZP36"/>
      <c r="JZQ36"/>
      <c r="JZR36"/>
      <c r="JZS36"/>
      <c r="JZT36"/>
      <c r="JZU36"/>
      <c r="JZV36"/>
      <c r="JZW36"/>
      <c r="JZX36"/>
      <c r="JZY36"/>
      <c r="JZZ36"/>
      <c r="KAA36"/>
      <c r="KAB36"/>
      <c r="KAC36"/>
      <c r="KAD36"/>
      <c r="KAE36"/>
      <c r="KAF36"/>
      <c r="KAG36"/>
      <c r="KAH36"/>
      <c r="KAI36"/>
      <c r="KAJ36"/>
      <c r="KAK36"/>
      <c r="KAL36"/>
      <c r="KAM36"/>
      <c r="KAN36"/>
      <c r="KAO36"/>
      <c r="KAP36"/>
      <c r="KAQ36"/>
      <c r="KAR36"/>
      <c r="KAS36"/>
      <c r="KAT36"/>
      <c r="KAU36"/>
      <c r="KAV36"/>
      <c r="KAW36"/>
      <c r="KAX36"/>
      <c r="KAY36"/>
      <c r="KAZ36"/>
      <c r="KBA36"/>
      <c r="KBB36"/>
      <c r="KBC36"/>
      <c r="KBD36"/>
      <c r="KBE36"/>
      <c r="KBF36"/>
      <c r="KBG36"/>
      <c r="KBH36"/>
      <c r="KBI36"/>
      <c r="KBJ36"/>
      <c r="KBK36"/>
      <c r="KBL36"/>
      <c r="KBM36"/>
      <c r="KBN36"/>
      <c r="KBO36"/>
      <c r="KBP36"/>
      <c r="KBQ36"/>
      <c r="KBR36"/>
      <c r="KBS36"/>
      <c r="KBT36"/>
      <c r="KBU36"/>
      <c r="KBV36"/>
      <c r="KBW36"/>
      <c r="KBX36"/>
      <c r="KBY36"/>
      <c r="KBZ36"/>
      <c r="KCA36"/>
      <c r="KCB36"/>
      <c r="KCC36"/>
      <c r="KCD36"/>
      <c r="KCE36"/>
      <c r="KCF36"/>
      <c r="KCG36"/>
      <c r="KCH36"/>
      <c r="KCI36"/>
      <c r="KCJ36"/>
      <c r="KCK36"/>
      <c r="KCL36"/>
      <c r="KCM36"/>
      <c r="KCN36"/>
      <c r="KCO36"/>
      <c r="KCP36"/>
      <c r="KCQ36"/>
      <c r="KCR36"/>
      <c r="KCS36"/>
      <c r="KCT36"/>
      <c r="KCU36"/>
      <c r="KCV36"/>
      <c r="KCW36"/>
      <c r="KCX36"/>
      <c r="KCY36"/>
      <c r="KCZ36"/>
      <c r="KDA36"/>
      <c r="KDB36"/>
      <c r="KDC36"/>
      <c r="KDD36"/>
      <c r="KDE36"/>
      <c r="KDF36"/>
      <c r="KDG36"/>
      <c r="KDH36"/>
      <c r="KDI36"/>
      <c r="KDJ36"/>
      <c r="KDK36"/>
      <c r="KDL36"/>
      <c r="KDM36"/>
      <c r="KDN36"/>
      <c r="KDO36"/>
      <c r="KDP36"/>
      <c r="KDQ36"/>
      <c r="KDR36"/>
      <c r="KDS36"/>
      <c r="KDT36"/>
      <c r="KDU36"/>
      <c r="KDV36"/>
      <c r="KDW36"/>
      <c r="KDX36"/>
      <c r="KDY36"/>
      <c r="KDZ36"/>
      <c r="KEA36"/>
      <c r="KEB36"/>
      <c r="KEC36"/>
      <c r="KED36"/>
      <c r="KEE36"/>
      <c r="KEF36"/>
      <c r="KEG36"/>
      <c r="KEH36"/>
      <c r="KEI36"/>
      <c r="KEJ36"/>
      <c r="KEK36"/>
      <c r="KEL36"/>
      <c r="KEM36"/>
      <c r="KEN36"/>
      <c r="KEO36"/>
      <c r="KEP36"/>
      <c r="KEQ36"/>
      <c r="KER36"/>
      <c r="KES36"/>
      <c r="KET36"/>
      <c r="KEU36"/>
      <c r="KEV36"/>
      <c r="KEW36"/>
      <c r="KEX36"/>
      <c r="KEY36"/>
      <c r="KEZ36"/>
      <c r="KFA36"/>
      <c r="KFB36"/>
      <c r="KFC36"/>
      <c r="KFD36"/>
      <c r="KFE36"/>
      <c r="KFF36"/>
      <c r="KFG36"/>
      <c r="KFH36"/>
      <c r="KFI36"/>
      <c r="KFJ36"/>
      <c r="KFK36"/>
      <c r="KFL36"/>
      <c r="KFM36"/>
      <c r="KFN36"/>
      <c r="KFO36"/>
      <c r="KFP36"/>
      <c r="KFQ36"/>
      <c r="KFR36"/>
      <c r="KFS36"/>
      <c r="KFT36"/>
      <c r="KFU36"/>
      <c r="KFV36"/>
      <c r="KFW36"/>
      <c r="KFX36"/>
      <c r="KFY36"/>
      <c r="KFZ36"/>
      <c r="KGA36"/>
      <c r="KGB36"/>
      <c r="KGC36"/>
      <c r="KGD36"/>
      <c r="KGE36"/>
      <c r="KGF36"/>
      <c r="KGG36"/>
      <c r="KGH36"/>
      <c r="KGI36"/>
      <c r="KGJ36"/>
      <c r="KGK36"/>
      <c r="KGL36"/>
      <c r="KGM36"/>
      <c r="KGN36"/>
      <c r="KGO36"/>
      <c r="KGP36"/>
      <c r="KGQ36"/>
      <c r="KGR36"/>
      <c r="KGS36"/>
      <c r="KGT36"/>
      <c r="KGU36"/>
      <c r="KGV36"/>
      <c r="KGW36"/>
      <c r="KGX36"/>
      <c r="KGY36"/>
      <c r="KGZ36"/>
      <c r="KHA36"/>
      <c r="KHB36"/>
      <c r="KHC36"/>
      <c r="KHD36"/>
      <c r="KHE36"/>
      <c r="KHF36"/>
      <c r="KHG36"/>
      <c r="KHH36"/>
      <c r="KHI36"/>
      <c r="KHJ36"/>
      <c r="KHK36"/>
      <c r="KHL36"/>
      <c r="KHM36"/>
      <c r="KHN36"/>
      <c r="KHO36"/>
      <c r="KHP36"/>
      <c r="KHQ36"/>
      <c r="KHR36"/>
      <c r="KHS36"/>
      <c r="KHT36"/>
      <c r="KHU36"/>
      <c r="KHV36"/>
      <c r="KHW36"/>
      <c r="KHX36"/>
      <c r="KHY36"/>
      <c r="KHZ36"/>
      <c r="KIA36"/>
      <c r="KIB36"/>
      <c r="KIC36"/>
      <c r="KID36"/>
      <c r="KIE36"/>
      <c r="KIF36"/>
      <c r="KIG36"/>
      <c r="KIH36"/>
      <c r="KII36"/>
      <c r="KIJ36"/>
      <c r="KIK36"/>
      <c r="KIL36"/>
      <c r="KIM36"/>
      <c r="KIN36"/>
      <c r="KIO36"/>
      <c r="KIP36"/>
      <c r="KIQ36"/>
      <c r="KIR36"/>
      <c r="KIS36"/>
      <c r="KIT36"/>
      <c r="KIU36"/>
      <c r="KIV36"/>
      <c r="KIW36"/>
      <c r="KIX36"/>
      <c r="KIY36"/>
      <c r="KIZ36"/>
      <c r="KJA36"/>
      <c r="KJB36"/>
      <c r="KJC36"/>
      <c r="KJD36"/>
      <c r="KJE36"/>
      <c r="KJF36"/>
      <c r="KJG36"/>
      <c r="KJH36"/>
      <c r="KJI36"/>
      <c r="KJJ36"/>
      <c r="KJK36"/>
      <c r="KJL36"/>
      <c r="KJM36"/>
      <c r="KJN36"/>
      <c r="KJO36"/>
      <c r="KJP36"/>
      <c r="KJQ36"/>
      <c r="KJR36"/>
      <c r="KJS36"/>
      <c r="KJT36"/>
      <c r="KJU36"/>
      <c r="KJV36"/>
      <c r="KJW36"/>
      <c r="KJX36"/>
      <c r="KJY36"/>
      <c r="KJZ36"/>
      <c r="KKA36"/>
      <c r="KKB36"/>
      <c r="KKC36"/>
      <c r="KKD36"/>
      <c r="KKE36"/>
      <c r="KKF36"/>
      <c r="KKG36"/>
      <c r="KKH36"/>
      <c r="KKI36"/>
      <c r="KKJ36"/>
      <c r="KKK36"/>
      <c r="KKL36"/>
      <c r="KKM36"/>
      <c r="KKN36"/>
      <c r="KKO36"/>
      <c r="KKP36"/>
      <c r="KKQ36"/>
      <c r="KKR36"/>
      <c r="KKS36"/>
      <c r="KKT36"/>
      <c r="KKU36"/>
      <c r="KKV36"/>
      <c r="KKW36"/>
      <c r="KKX36"/>
      <c r="KKY36"/>
      <c r="KKZ36"/>
      <c r="KLA36"/>
      <c r="KLB36"/>
      <c r="KLC36"/>
      <c r="KLD36"/>
      <c r="KLE36"/>
      <c r="KLF36"/>
      <c r="KLG36"/>
      <c r="KLH36"/>
      <c r="KLI36"/>
      <c r="KLJ36"/>
      <c r="KLK36"/>
      <c r="KLL36"/>
      <c r="KLM36"/>
      <c r="KLN36"/>
      <c r="KLO36"/>
      <c r="KLP36"/>
      <c r="KLQ36"/>
      <c r="KLR36"/>
      <c r="KLS36"/>
      <c r="KLT36"/>
      <c r="KLU36"/>
      <c r="KLV36"/>
      <c r="KLW36"/>
      <c r="KLX36"/>
      <c r="KLY36"/>
      <c r="KLZ36"/>
      <c r="KMA36"/>
      <c r="KMB36"/>
      <c r="KMC36"/>
      <c r="KMD36"/>
      <c r="KME36"/>
      <c r="KMF36"/>
      <c r="KMG36"/>
      <c r="KMH36"/>
      <c r="KMI36"/>
      <c r="KMJ36"/>
      <c r="KMK36"/>
      <c r="KML36"/>
      <c r="KMM36"/>
      <c r="KMN36"/>
      <c r="KMO36"/>
      <c r="KMP36"/>
      <c r="KMQ36"/>
      <c r="KMR36"/>
      <c r="KMS36"/>
      <c r="KMT36"/>
      <c r="KMU36"/>
      <c r="KMV36"/>
      <c r="KMW36"/>
      <c r="KMX36"/>
      <c r="KMY36"/>
      <c r="KMZ36"/>
      <c r="KNA36"/>
      <c r="KNB36"/>
      <c r="KNC36"/>
      <c r="KND36"/>
      <c r="KNE36"/>
      <c r="KNF36"/>
      <c r="KNG36"/>
      <c r="KNH36"/>
      <c r="KNI36"/>
      <c r="KNJ36"/>
      <c r="KNK36"/>
      <c r="KNL36"/>
      <c r="KNM36"/>
      <c r="KNN36"/>
      <c r="KNO36"/>
      <c r="KNP36"/>
      <c r="KNQ36"/>
      <c r="KNR36"/>
      <c r="KNS36"/>
      <c r="KNT36"/>
      <c r="KNU36"/>
      <c r="KNV36"/>
      <c r="KNW36"/>
      <c r="KNX36"/>
      <c r="KNY36"/>
      <c r="KNZ36"/>
      <c r="KOA36"/>
      <c r="KOB36"/>
      <c r="KOC36"/>
      <c r="KOD36"/>
      <c r="KOE36"/>
      <c r="KOF36"/>
      <c r="KOG36"/>
      <c r="KOH36"/>
      <c r="KOI36"/>
      <c r="KOJ36"/>
      <c r="KOK36"/>
      <c r="KOL36"/>
      <c r="KOM36"/>
      <c r="KON36"/>
      <c r="KOO36"/>
      <c r="KOP36"/>
      <c r="KOQ36"/>
      <c r="KOR36"/>
      <c r="KOS36"/>
      <c r="KOT36"/>
      <c r="KOU36"/>
      <c r="KOV36"/>
      <c r="KOW36"/>
      <c r="KOX36"/>
      <c r="KOY36"/>
      <c r="KOZ36"/>
      <c r="KPA36"/>
      <c r="KPB36"/>
      <c r="KPC36"/>
      <c r="KPD36"/>
      <c r="KPE36"/>
      <c r="KPF36"/>
      <c r="KPG36"/>
      <c r="KPH36"/>
      <c r="KPI36"/>
      <c r="KPJ36"/>
      <c r="KPK36"/>
      <c r="KPL36"/>
      <c r="KPM36"/>
      <c r="KPN36"/>
      <c r="KPO36"/>
      <c r="KPP36"/>
      <c r="KPQ36"/>
      <c r="KPR36"/>
      <c r="KPS36"/>
      <c r="KPT36"/>
      <c r="KPU36"/>
      <c r="KPV36"/>
      <c r="KPW36"/>
      <c r="KPX36"/>
      <c r="KPY36"/>
      <c r="KPZ36"/>
      <c r="KQA36"/>
      <c r="KQB36"/>
      <c r="KQC36"/>
      <c r="KQD36"/>
      <c r="KQE36"/>
      <c r="KQF36"/>
      <c r="KQG36"/>
      <c r="KQH36"/>
      <c r="KQI36"/>
      <c r="KQJ36"/>
      <c r="KQK36"/>
      <c r="KQL36"/>
      <c r="KQM36"/>
      <c r="KQN36"/>
      <c r="KQO36"/>
      <c r="KQP36"/>
      <c r="KQQ36"/>
      <c r="KQR36"/>
      <c r="KQS36"/>
      <c r="KQT36"/>
      <c r="KQU36"/>
      <c r="KQV36"/>
      <c r="KQW36"/>
      <c r="KQX36"/>
      <c r="KQY36"/>
      <c r="KQZ36"/>
      <c r="KRA36"/>
      <c r="KRB36"/>
      <c r="KRC36"/>
      <c r="KRD36"/>
      <c r="KRE36"/>
      <c r="KRF36"/>
      <c r="KRG36"/>
      <c r="KRH36"/>
      <c r="KRI36"/>
      <c r="KRJ36"/>
      <c r="KRK36"/>
      <c r="KRL36"/>
      <c r="KRM36"/>
      <c r="KRN36"/>
      <c r="KRO36"/>
      <c r="KRP36"/>
      <c r="KRQ36"/>
      <c r="KRR36"/>
      <c r="KRS36"/>
      <c r="KRT36"/>
      <c r="KRU36"/>
      <c r="KRV36"/>
      <c r="KRW36"/>
      <c r="KRX36"/>
      <c r="KRY36"/>
      <c r="KRZ36"/>
      <c r="KSA36"/>
      <c r="KSB36"/>
      <c r="KSC36"/>
      <c r="KSD36"/>
      <c r="KSE36"/>
      <c r="KSF36"/>
      <c r="KSG36"/>
      <c r="KSH36"/>
      <c r="KSI36"/>
      <c r="KSJ36"/>
      <c r="KSK36"/>
      <c r="KSL36"/>
      <c r="KSM36"/>
      <c r="KSN36"/>
      <c r="KSO36"/>
      <c r="KSP36"/>
      <c r="KSQ36"/>
      <c r="KSR36"/>
      <c r="KSS36"/>
      <c r="KST36"/>
      <c r="KSU36"/>
      <c r="KSV36"/>
      <c r="KSW36"/>
      <c r="KSX36"/>
      <c r="KSY36"/>
      <c r="KSZ36"/>
      <c r="KTA36"/>
      <c r="KTB36"/>
      <c r="KTC36"/>
      <c r="KTD36"/>
      <c r="KTE36"/>
      <c r="KTF36"/>
      <c r="KTG36"/>
      <c r="KTH36"/>
      <c r="KTI36"/>
      <c r="KTJ36"/>
      <c r="KTK36"/>
      <c r="KTL36"/>
      <c r="KTM36"/>
      <c r="KTN36"/>
      <c r="KTO36"/>
      <c r="KTP36"/>
      <c r="KTQ36"/>
      <c r="KTR36"/>
      <c r="KTS36"/>
      <c r="KTT36"/>
      <c r="KTU36"/>
      <c r="KTV36"/>
      <c r="KTW36"/>
      <c r="KTX36"/>
      <c r="KTY36"/>
      <c r="KTZ36"/>
      <c r="KUA36"/>
      <c r="KUB36"/>
      <c r="KUC36"/>
      <c r="KUD36"/>
      <c r="KUE36"/>
      <c r="KUF36"/>
      <c r="KUG36"/>
      <c r="KUH36"/>
      <c r="KUI36"/>
      <c r="KUJ36"/>
      <c r="KUK36"/>
      <c r="KUL36"/>
      <c r="KUM36"/>
      <c r="KUN36"/>
      <c r="KUO36"/>
      <c r="KUP36"/>
      <c r="KUQ36"/>
      <c r="KUR36"/>
      <c r="KUS36"/>
      <c r="KUT36"/>
      <c r="KUU36"/>
      <c r="KUV36"/>
      <c r="KUW36"/>
      <c r="KUX36"/>
      <c r="KUY36"/>
      <c r="KUZ36"/>
      <c r="KVA36"/>
      <c r="KVB36"/>
      <c r="KVC36"/>
      <c r="KVD36"/>
      <c r="KVE36"/>
      <c r="KVF36"/>
      <c r="KVG36"/>
      <c r="KVH36"/>
      <c r="KVI36"/>
      <c r="KVJ36"/>
      <c r="KVK36"/>
      <c r="KVL36"/>
      <c r="KVM36"/>
      <c r="KVN36"/>
      <c r="KVO36"/>
      <c r="KVP36"/>
      <c r="KVQ36"/>
      <c r="KVR36"/>
      <c r="KVS36"/>
      <c r="KVT36"/>
      <c r="KVU36"/>
      <c r="KVV36"/>
      <c r="KVW36"/>
      <c r="KVX36"/>
      <c r="KVY36"/>
      <c r="KVZ36"/>
      <c r="KWA36"/>
      <c r="KWB36"/>
      <c r="KWC36"/>
      <c r="KWD36"/>
      <c r="KWE36"/>
      <c r="KWF36"/>
      <c r="KWG36"/>
      <c r="KWH36"/>
      <c r="KWI36"/>
      <c r="KWJ36"/>
      <c r="KWK36"/>
      <c r="KWL36"/>
      <c r="KWM36"/>
      <c r="KWN36"/>
      <c r="KWO36"/>
      <c r="KWP36"/>
      <c r="KWQ36"/>
      <c r="KWR36"/>
      <c r="KWS36"/>
      <c r="KWT36"/>
      <c r="KWU36"/>
      <c r="KWV36"/>
      <c r="KWW36"/>
      <c r="KWX36"/>
      <c r="KWY36"/>
      <c r="KWZ36"/>
      <c r="KXA36"/>
      <c r="KXB36"/>
      <c r="KXC36"/>
      <c r="KXD36"/>
      <c r="KXE36"/>
      <c r="KXF36"/>
      <c r="KXG36"/>
      <c r="KXH36"/>
      <c r="KXI36"/>
      <c r="KXJ36"/>
      <c r="KXK36"/>
      <c r="KXL36"/>
      <c r="KXM36"/>
      <c r="KXN36"/>
      <c r="KXO36"/>
      <c r="KXP36"/>
      <c r="KXQ36"/>
      <c r="KXR36"/>
      <c r="KXS36"/>
      <c r="KXT36"/>
      <c r="KXU36"/>
      <c r="KXV36"/>
      <c r="KXW36"/>
      <c r="KXX36"/>
      <c r="KXY36"/>
      <c r="KXZ36"/>
      <c r="KYA36"/>
      <c r="KYB36"/>
      <c r="KYC36"/>
      <c r="KYD36"/>
      <c r="KYE36"/>
      <c r="KYF36"/>
      <c r="KYG36"/>
      <c r="KYH36"/>
      <c r="KYI36"/>
      <c r="KYJ36"/>
      <c r="KYK36"/>
      <c r="KYL36"/>
      <c r="KYM36"/>
      <c r="KYN36"/>
      <c r="KYO36"/>
      <c r="KYP36"/>
      <c r="KYQ36"/>
      <c r="KYR36"/>
      <c r="KYS36"/>
      <c r="KYT36"/>
      <c r="KYU36"/>
      <c r="KYV36"/>
      <c r="KYW36"/>
      <c r="KYX36"/>
      <c r="KYY36"/>
      <c r="KYZ36"/>
      <c r="KZA36"/>
      <c r="KZB36"/>
      <c r="KZC36"/>
      <c r="KZD36"/>
      <c r="KZE36"/>
      <c r="KZF36"/>
      <c r="KZG36"/>
      <c r="KZH36"/>
      <c r="KZI36"/>
      <c r="KZJ36"/>
      <c r="KZK36"/>
      <c r="KZL36"/>
      <c r="KZM36"/>
      <c r="KZN36"/>
      <c r="KZO36"/>
      <c r="KZP36"/>
      <c r="KZQ36"/>
      <c r="KZR36"/>
      <c r="KZS36"/>
      <c r="KZT36"/>
      <c r="KZU36"/>
      <c r="KZV36"/>
      <c r="KZW36"/>
      <c r="KZX36"/>
      <c r="KZY36"/>
      <c r="KZZ36"/>
      <c r="LAA36"/>
      <c r="LAB36"/>
      <c r="LAC36"/>
      <c r="LAD36"/>
      <c r="LAE36"/>
      <c r="LAF36"/>
      <c r="LAG36"/>
      <c r="LAH36"/>
      <c r="LAI36"/>
      <c r="LAJ36"/>
      <c r="LAK36"/>
      <c r="LAL36"/>
      <c r="LAM36"/>
      <c r="LAN36"/>
      <c r="LAO36"/>
      <c r="LAP36"/>
      <c r="LAQ36"/>
      <c r="LAR36"/>
      <c r="LAS36"/>
      <c r="LAT36"/>
      <c r="LAU36"/>
      <c r="LAV36"/>
      <c r="LAW36"/>
      <c r="LAX36"/>
      <c r="LAY36"/>
      <c r="LAZ36"/>
      <c r="LBA36"/>
      <c r="LBB36"/>
      <c r="LBC36"/>
      <c r="LBD36"/>
      <c r="LBE36"/>
      <c r="LBF36"/>
      <c r="LBG36"/>
      <c r="LBH36"/>
      <c r="LBI36"/>
      <c r="LBJ36"/>
      <c r="LBK36"/>
      <c r="LBL36"/>
      <c r="LBM36"/>
      <c r="LBN36"/>
      <c r="LBO36"/>
      <c r="LBP36"/>
      <c r="LBQ36"/>
      <c r="LBR36"/>
      <c r="LBS36"/>
      <c r="LBT36"/>
      <c r="LBU36"/>
      <c r="LBV36"/>
      <c r="LBW36"/>
      <c r="LBX36"/>
      <c r="LBY36"/>
      <c r="LBZ36"/>
      <c r="LCA36"/>
      <c r="LCB36"/>
      <c r="LCC36"/>
      <c r="LCD36"/>
      <c r="LCE36"/>
      <c r="LCF36"/>
      <c r="LCG36"/>
      <c r="LCH36"/>
      <c r="LCI36"/>
      <c r="LCJ36"/>
      <c r="LCK36"/>
      <c r="LCL36"/>
      <c r="LCM36"/>
      <c r="LCN36"/>
      <c r="LCO36"/>
      <c r="LCP36"/>
      <c r="LCQ36"/>
      <c r="LCR36"/>
      <c r="LCS36"/>
      <c r="LCT36"/>
      <c r="LCU36"/>
      <c r="LCV36"/>
      <c r="LCW36"/>
      <c r="LCX36"/>
      <c r="LCY36"/>
      <c r="LCZ36"/>
      <c r="LDA36"/>
      <c r="LDB36"/>
      <c r="LDC36"/>
      <c r="LDD36"/>
      <c r="LDE36"/>
      <c r="LDF36"/>
      <c r="LDG36"/>
      <c r="LDH36"/>
      <c r="LDI36"/>
      <c r="LDJ36"/>
      <c r="LDK36"/>
      <c r="LDL36"/>
      <c r="LDM36"/>
      <c r="LDN36"/>
      <c r="LDO36"/>
      <c r="LDP36"/>
      <c r="LDQ36"/>
      <c r="LDR36"/>
      <c r="LDS36"/>
      <c r="LDT36"/>
      <c r="LDU36"/>
      <c r="LDV36"/>
      <c r="LDW36"/>
      <c r="LDX36"/>
      <c r="LDY36"/>
      <c r="LDZ36"/>
      <c r="LEA36"/>
      <c r="LEB36"/>
      <c r="LEC36"/>
      <c r="LED36"/>
      <c r="LEE36"/>
      <c r="LEF36"/>
      <c r="LEG36"/>
      <c r="LEH36"/>
      <c r="LEI36"/>
      <c r="LEJ36"/>
      <c r="LEK36"/>
      <c r="LEL36"/>
      <c r="LEM36"/>
      <c r="LEN36"/>
      <c r="LEO36"/>
      <c r="LEP36"/>
      <c r="LEQ36"/>
      <c r="LER36"/>
      <c r="LES36"/>
      <c r="LET36"/>
      <c r="LEU36"/>
      <c r="LEV36"/>
      <c r="LEW36"/>
      <c r="LEX36"/>
      <c r="LEY36"/>
      <c r="LEZ36"/>
      <c r="LFA36"/>
      <c r="LFB36"/>
      <c r="LFC36"/>
      <c r="LFD36"/>
      <c r="LFE36"/>
      <c r="LFF36"/>
      <c r="LFG36"/>
      <c r="LFH36"/>
      <c r="LFI36"/>
      <c r="LFJ36"/>
      <c r="LFK36"/>
      <c r="LFL36"/>
      <c r="LFM36"/>
      <c r="LFN36"/>
      <c r="LFO36"/>
      <c r="LFP36"/>
      <c r="LFQ36"/>
      <c r="LFR36"/>
      <c r="LFS36"/>
      <c r="LFT36"/>
      <c r="LFU36"/>
      <c r="LFV36"/>
      <c r="LFW36"/>
      <c r="LFX36"/>
      <c r="LFY36"/>
      <c r="LFZ36"/>
      <c r="LGA36"/>
      <c r="LGB36"/>
      <c r="LGC36"/>
      <c r="LGD36"/>
      <c r="LGE36"/>
      <c r="LGF36"/>
      <c r="LGG36"/>
      <c r="LGH36"/>
      <c r="LGI36"/>
      <c r="LGJ36"/>
      <c r="LGK36"/>
      <c r="LGL36"/>
      <c r="LGM36"/>
      <c r="LGN36"/>
      <c r="LGO36"/>
      <c r="LGP36"/>
      <c r="LGQ36"/>
      <c r="LGR36"/>
      <c r="LGS36"/>
      <c r="LGT36"/>
      <c r="LGU36"/>
      <c r="LGV36"/>
      <c r="LGW36"/>
      <c r="LGX36"/>
      <c r="LGY36"/>
      <c r="LGZ36"/>
      <c r="LHA36"/>
      <c r="LHB36"/>
      <c r="LHC36"/>
      <c r="LHD36"/>
      <c r="LHE36"/>
      <c r="LHF36"/>
      <c r="LHG36"/>
      <c r="LHH36"/>
      <c r="LHI36"/>
      <c r="LHJ36"/>
      <c r="LHK36"/>
      <c r="LHL36"/>
      <c r="LHM36"/>
      <c r="LHN36"/>
      <c r="LHO36"/>
      <c r="LHP36"/>
      <c r="LHQ36"/>
      <c r="LHR36"/>
      <c r="LHS36"/>
      <c r="LHT36"/>
      <c r="LHU36"/>
      <c r="LHV36"/>
      <c r="LHW36"/>
      <c r="LHX36"/>
      <c r="LHY36"/>
      <c r="LHZ36"/>
      <c r="LIA36"/>
      <c r="LIB36"/>
      <c r="LIC36"/>
      <c r="LID36"/>
      <c r="LIE36"/>
      <c r="LIF36"/>
      <c r="LIG36"/>
      <c r="LIH36"/>
      <c r="LII36"/>
      <c r="LIJ36"/>
      <c r="LIK36"/>
      <c r="LIL36"/>
      <c r="LIM36"/>
      <c r="LIN36"/>
      <c r="LIO36"/>
      <c r="LIP36"/>
      <c r="LIQ36"/>
      <c r="LIR36"/>
      <c r="LIS36"/>
      <c r="LIT36"/>
      <c r="LIU36"/>
      <c r="LIV36"/>
      <c r="LIW36"/>
      <c r="LIX36"/>
      <c r="LIY36"/>
      <c r="LIZ36"/>
      <c r="LJA36"/>
      <c r="LJB36"/>
      <c r="LJC36"/>
      <c r="LJD36"/>
      <c r="LJE36"/>
      <c r="LJF36"/>
      <c r="LJG36"/>
      <c r="LJH36"/>
      <c r="LJI36"/>
      <c r="LJJ36"/>
      <c r="LJK36"/>
      <c r="LJL36"/>
      <c r="LJM36"/>
      <c r="LJN36"/>
      <c r="LJO36"/>
      <c r="LJP36"/>
      <c r="LJQ36"/>
      <c r="LJR36"/>
      <c r="LJS36"/>
      <c r="LJT36"/>
      <c r="LJU36"/>
      <c r="LJV36"/>
      <c r="LJW36"/>
      <c r="LJX36"/>
      <c r="LJY36"/>
      <c r="LJZ36"/>
      <c r="LKA36"/>
      <c r="LKB36"/>
      <c r="LKC36"/>
      <c r="LKD36"/>
      <c r="LKE36"/>
      <c r="LKF36"/>
      <c r="LKG36"/>
      <c r="LKH36"/>
      <c r="LKI36"/>
      <c r="LKJ36"/>
      <c r="LKK36"/>
      <c r="LKL36"/>
      <c r="LKM36"/>
      <c r="LKN36"/>
      <c r="LKO36"/>
      <c r="LKP36"/>
      <c r="LKQ36"/>
      <c r="LKR36"/>
      <c r="LKS36"/>
      <c r="LKT36"/>
      <c r="LKU36"/>
      <c r="LKV36"/>
      <c r="LKW36"/>
      <c r="LKX36"/>
      <c r="LKY36"/>
      <c r="LKZ36"/>
      <c r="LLA36"/>
      <c r="LLB36"/>
      <c r="LLC36"/>
      <c r="LLD36"/>
      <c r="LLE36"/>
      <c r="LLF36"/>
      <c r="LLG36"/>
      <c r="LLH36"/>
      <c r="LLI36"/>
      <c r="LLJ36"/>
      <c r="LLK36"/>
      <c r="LLL36"/>
      <c r="LLM36"/>
      <c r="LLN36"/>
      <c r="LLO36"/>
      <c r="LLP36"/>
      <c r="LLQ36"/>
      <c r="LLR36"/>
      <c r="LLS36"/>
      <c r="LLT36"/>
      <c r="LLU36"/>
      <c r="LLV36"/>
      <c r="LLW36"/>
      <c r="LLX36"/>
      <c r="LLY36"/>
      <c r="LLZ36"/>
      <c r="LMA36"/>
      <c r="LMB36"/>
      <c r="LMC36"/>
      <c r="LMD36"/>
      <c r="LME36"/>
      <c r="LMF36"/>
      <c r="LMG36"/>
      <c r="LMH36"/>
      <c r="LMI36"/>
      <c r="LMJ36"/>
      <c r="LMK36"/>
      <c r="LML36"/>
      <c r="LMM36"/>
      <c r="LMN36"/>
      <c r="LMO36"/>
      <c r="LMP36"/>
      <c r="LMQ36"/>
      <c r="LMR36"/>
      <c r="LMS36"/>
      <c r="LMT36"/>
      <c r="LMU36"/>
      <c r="LMV36"/>
      <c r="LMW36"/>
      <c r="LMX36"/>
      <c r="LMY36"/>
      <c r="LMZ36"/>
      <c r="LNA36"/>
      <c r="LNB36"/>
      <c r="LNC36"/>
      <c r="LND36"/>
      <c r="LNE36"/>
      <c r="LNF36"/>
      <c r="LNG36"/>
      <c r="LNH36"/>
      <c r="LNI36"/>
      <c r="LNJ36"/>
      <c r="LNK36"/>
      <c r="LNL36"/>
      <c r="LNM36"/>
      <c r="LNN36"/>
      <c r="LNO36"/>
      <c r="LNP36"/>
      <c r="LNQ36"/>
      <c r="LNR36"/>
      <c r="LNS36"/>
      <c r="LNT36"/>
      <c r="LNU36"/>
      <c r="LNV36"/>
      <c r="LNW36"/>
      <c r="LNX36"/>
      <c r="LNY36"/>
      <c r="LNZ36"/>
      <c r="LOA36"/>
      <c r="LOB36"/>
      <c r="LOC36"/>
      <c r="LOD36"/>
      <c r="LOE36"/>
      <c r="LOF36"/>
      <c r="LOG36"/>
      <c r="LOH36"/>
      <c r="LOI36"/>
      <c r="LOJ36"/>
      <c r="LOK36"/>
      <c r="LOL36"/>
      <c r="LOM36"/>
      <c r="LON36"/>
      <c r="LOO36"/>
      <c r="LOP36"/>
      <c r="LOQ36"/>
      <c r="LOR36"/>
      <c r="LOS36"/>
      <c r="LOT36"/>
      <c r="LOU36"/>
      <c r="LOV36"/>
      <c r="LOW36"/>
      <c r="LOX36"/>
      <c r="LOY36"/>
      <c r="LOZ36"/>
      <c r="LPA36"/>
      <c r="LPB36"/>
      <c r="LPC36"/>
      <c r="LPD36"/>
      <c r="LPE36"/>
      <c r="LPF36"/>
      <c r="LPG36"/>
      <c r="LPH36"/>
      <c r="LPI36"/>
      <c r="LPJ36"/>
      <c r="LPK36"/>
      <c r="LPL36"/>
      <c r="LPM36"/>
      <c r="LPN36"/>
      <c r="LPO36"/>
      <c r="LPP36"/>
      <c r="LPQ36"/>
      <c r="LPR36"/>
      <c r="LPS36"/>
      <c r="LPT36"/>
      <c r="LPU36"/>
      <c r="LPV36"/>
      <c r="LPW36"/>
      <c r="LPX36"/>
      <c r="LPY36"/>
      <c r="LPZ36"/>
      <c r="LQA36"/>
      <c r="LQB36"/>
      <c r="LQC36"/>
      <c r="LQD36"/>
      <c r="LQE36"/>
      <c r="LQF36"/>
      <c r="LQG36"/>
      <c r="LQH36"/>
      <c r="LQI36"/>
      <c r="LQJ36"/>
      <c r="LQK36"/>
      <c r="LQL36"/>
      <c r="LQM36"/>
      <c r="LQN36"/>
      <c r="LQO36"/>
      <c r="LQP36"/>
      <c r="LQQ36"/>
      <c r="LQR36"/>
      <c r="LQS36"/>
      <c r="LQT36"/>
      <c r="LQU36"/>
      <c r="LQV36"/>
      <c r="LQW36"/>
      <c r="LQX36"/>
      <c r="LQY36"/>
      <c r="LQZ36"/>
      <c r="LRA36"/>
      <c r="LRB36"/>
      <c r="LRC36"/>
      <c r="LRD36"/>
      <c r="LRE36"/>
      <c r="LRF36"/>
      <c r="LRG36"/>
      <c r="LRH36"/>
      <c r="LRI36"/>
      <c r="LRJ36"/>
      <c r="LRK36"/>
      <c r="LRL36"/>
      <c r="LRM36"/>
      <c r="LRN36"/>
      <c r="LRO36"/>
      <c r="LRP36"/>
      <c r="LRQ36"/>
      <c r="LRR36"/>
      <c r="LRS36"/>
      <c r="LRT36"/>
      <c r="LRU36"/>
      <c r="LRV36"/>
      <c r="LRW36"/>
      <c r="LRX36"/>
      <c r="LRY36"/>
      <c r="LRZ36"/>
      <c r="LSA36"/>
      <c r="LSB36"/>
      <c r="LSC36"/>
      <c r="LSD36"/>
      <c r="LSE36"/>
      <c r="LSF36"/>
      <c r="LSG36"/>
      <c r="LSH36"/>
      <c r="LSI36"/>
      <c r="LSJ36"/>
      <c r="LSK36"/>
      <c r="LSL36"/>
      <c r="LSM36"/>
      <c r="LSN36"/>
      <c r="LSO36"/>
      <c r="LSP36"/>
      <c r="LSQ36"/>
      <c r="LSR36"/>
      <c r="LSS36"/>
      <c r="LST36"/>
      <c r="LSU36"/>
      <c r="LSV36"/>
      <c r="LSW36"/>
      <c r="LSX36"/>
      <c r="LSY36"/>
      <c r="LSZ36"/>
      <c r="LTA36"/>
      <c r="LTB36"/>
      <c r="LTC36"/>
      <c r="LTD36"/>
      <c r="LTE36"/>
      <c r="LTF36"/>
      <c r="LTG36"/>
      <c r="LTH36"/>
      <c r="LTI36"/>
      <c r="LTJ36"/>
      <c r="LTK36"/>
      <c r="LTL36"/>
      <c r="LTM36"/>
      <c r="LTN36"/>
      <c r="LTO36"/>
      <c r="LTP36"/>
      <c r="LTQ36"/>
      <c r="LTR36"/>
      <c r="LTS36"/>
      <c r="LTT36"/>
      <c r="LTU36"/>
      <c r="LTV36"/>
      <c r="LTW36"/>
      <c r="LTX36"/>
      <c r="LTY36"/>
      <c r="LTZ36"/>
      <c r="LUA36"/>
      <c r="LUB36"/>
      <c r="LUC36"/>
      <c r="LUD36"/>
      <c r="LUE36"/>
      <c r="LUF36"/>
      <c r="LUG36"/>
      <c r="LUH36"/>
      <c r="LUI36"/>
      <c r="LUJ36"/>
      <c r="LUK36"/>
      <c r="LUL36"/>
      <c r="LUM36"/>
      <c r="LUN36"/>
      <c r="LUO36"/>
      <c r="LUP36"/>
      <c r="LUQ36"/>
      <c r="LUR36"/>
      <c r="LUS36"/>
      <c r="LUT36"/>
      <c r="LUU36"/>
      <c r="LUV36"/>
      <c r="LUW36"/>
      <c r="LUX36"/>
      <c r="LUY36"/>
      <c r="LUZ36"/>
      <c r="LVA36"/>
      <c r="LVB36"/>
      <c r="LVC36"/>
      <c r="LVD36"/>
      <c r="LVE36"/>
      <c r="LVF36"/>
      <c r="LVG36"/>
      <c r="LVH36"/>
      <c r="LVI36"/>
      <c r="LVJ36"/>
      <c r="LVK36"/>
      <c r="LVL36"/>
      <c r="LVM36"/>
      <c r="LVN36"/>
      <c r="LVO36"/>
      <c r="LVP36"/>
      <c r="LVQ36"/>
      <c r="LVR36"/>
      <c r="LVS36"/>
      <c r="LVT36"/>
      <c r="LVU36"/>
      <c r="LVV36"/>
      <c r="LVW36"/>
      <c r="LVX36"/>
      <c r="LVY36"/>
      <c r="LVZ36"/>
      <c r="LWA36"/>
      <c r="LWB36"/>
      <c r="LWC36"/>
      <c r="LWD36"/>
      <c r="LWE36"/>
      <c r="LWF36"/>
      <c r="LWG36"/>
      <c r="LWH36"/>
      <c r="LWI36"/>
      <c r="LWJ36"/>
      <c r="LWK36"/>
      <c r="LWL36"/>
      <c r="LWM36"/>
      <c r="LWN36"/>
      <c r="LWO36"/>
      <c r="LWP36"/>
      <c r="LWQ36"/>
      <c r="LWR36"/>
      <c r="LWS36"/>
      <c r="LWT36"/>
      <c r="LWU36"/>
      <c r="LWV36"/>
      <c r="LWW36"/>
      <c r="LWX36"/>
      <c r="LWY36"/>
      <c r="LWZ36"/>
      <c r="LXA36"/>
      <c r="LXB36"/>
      <c r="LXC36"/>
      <c r="LXD36"/>
      <c r="LXE36"/>
      <c r="LXF36"/>
      <c r="LXG36"/>
      <c r="LXH36"/>
      <c r="LXI36"/>
      <c r="LXJ36"/>
      <c r="LXK36"/>
      <c r="LXL36"/>
      <c r="LXM36"/>
      <c r="LXN36"/>
      <c r="LXO36"/>
      <c r="LXP36"/>
      <c r="LXQ36"/>
      <c r="LXR36"/>
      <c r="LXS36"/>
      <c r="LXT36"/>
      <c r="LXU36"/>
      <c r="LXV36"/>
      <c r="LXW36"/>
      <c r="LXX36"/>
      <c r="LXY36"/>
      <c r="LXZ36"/>
      <c r="LYA36"/>
      <c r="LYB36"/>
      <c r="LYC36"/>
      <c r="LYD36"/>
      <c r="LYE36"/>
      <c r="LYF36"/>
      <c r="LYG36"/>
      <c r="LYH36"/>
      <c r="LYI36"/>
      <c r="LYJ36"/>
      <c r="LYK36"/>
      <c r="LYL36"/>
      <c r="LYM36"/>
      <c r="LYN36"/>
      <c r="LYO36"/>
      <c r="LYP36"/>
      <c r="LYQ36"/>
      <c r="LYR36"/>
      <c r="LYS36"/>
      <c r="LYT36"/>
      <c r="LYU36"/>
      <c r="LYV36"/>
      <c r="LYW36"/>
      <c r="LYX36"/>
      <c r="LYY36"/>
      <c r="LYZ36"/>
      <c r="LZA36"/>
      <c r="LZB36"/>
      <c r="LZC36"/>
      <c r="LZD36"/>
      <c r="LZE36"/>
      <c r="LZF36"/>
      <c r="LZG36"/>
      <c r="LZH36"/>
      <c r="LZI36"/>
      <c r="LZJ36"/>
      <c r="LZK36"/>
      <c r="LZL36"/>
      <c r="LZM36"/>
      <c r="LZN36"/>
      <c r="LZO36"/>
      <c r="LZP36"/>
      <c r="LZQ36"/>
      <c r="LZR36"/>
      <c r="LZS36"/>
      <c r="LZT36"/>
      <c r="LZU36"/>
      <c r="LZV36"/>
      <c r="LZW36"/>
      <c r="LZX36"/>
      <c r="LZY36"/>
      <c r="LZZ36"/>
      <c r="MAA36"/>
      <c r="MAB36"/>
      <c r="MAC36"/>
      <c r="MAD36"/>
      <c r="MAE36"/>
      <c r="MAF36"/>
      <c r="MAG36"/>
      <c r="MAH36"/>
      <c r="MAI36"/>
      <c r="MAJ36"/>
      <c r="MAK36"/>
      <c r="MAL36"/>
      <c r="MAM36"/>
      <c r="MAN36"/>
      <c r="MAO36"/>
      <c r="MAP36"/>
      <c r="MAQ36"/>
      <c r="MAR36"/>
      <c r="MAS36"/>
      <c r="MAT36"/>
      <c r="MAU36"/>
      <c r="MAV36"/>
      <c r="MAW36"/>
      <c r="MAX36"/>
      <c r="MAY36"/>
      <c r="MAZ36"/>
      <c r="MBA36"/>
      <c r="MBB36"/>
      <c r="MBC36"/>
      <c r="MBD36"/>
      <c r="MBE36"/>
      <c r="MBF36"/>
      <c r="MBG36"/>
      <c r="MBH36"/>
      <c r="MBI36"/>
      <c r="MBJ36"/>
      <c r="MBK36"/>
      <c r="MBL36"/>
      <c r="MBM36"/>
      <c r="MBN36"/>
      <c r="MBO36"/>
      <c r="MBP36"/>
      <c r="MBQ36"/>
      <c r="MBR36"/>
      <c r="MBS36"/>
      <c r="MBT36"/>
      <c r="MBU36"/>
      <c r="MBV36"/>
      <c r="MBW36"/>
      <c r="MBX36"/>
      <c r="MBY36"/>
      <c r="MBZ36"/>
      <c r="MCA36"/>
      <c r="MCB36"/>
      <c r="MCC36"/>
      <c r="MCD36"/>
      <c r="MCE36"/>
      <c r="MCF36"/>
      <c r="MCG36"/>
      <c r="MCH36"/>
      <c r="MCI36"/>
      <c r="MCJ36"/>
      <c r="MCK36"/>
      <c r="MCL36"/>
      <c r="MCM36"/>
      <c r="MCN36"/>
      <c r="MCO36"/>
      <c r="MCP36"/>
      <c r="MCQ36"/>
      <c r="MCR36"/>
      <c r="MCS36"/>
      <c r="MCT36"/>
      <c r="MCU36"/>
      <c r="MCV36"/>
      <c r="MCW36"/>
      <c r="MCX36"/>
      <c r="MCY36"/>
      <c r="MCZ36"/>
      <c r="MDA36"/>
      <c r="MDB36"/>
      <c r="MDC36"/>
      <c r="MDD36"/>
      <c r="MDE36"/>
      <c r="MDF36"/>
      <c r="MDG36"/>
      <c r="MDH36"/>
      <c r="MDI36"/>
      <c r="MDJ36"/>
      <c r="MDK36"/>
      <c r="MDL36"/>
      <c r="MDM36"/>
      <c r="MDN36"/>
      <c r="MDO36"/>
      <c r="MDP36"/>
      <c r="MDQ36"/>
      <c r="MDR36"/>
      <c r="MDS36"/>
      <c r="MDT36"/>
      <c r="MDU36"/>
      <c r="MDV36"/>
      <c r="MDW36"/>
      <c r="MDX36"/>
      <c r="MDY36"/>
      <c r="MDZ36"/>
      <c r="MEA36"/>
      <c r="MEB36"/>
      <c r="MEC36"/>
      <c r="MED36"/>
      <c r="MEE36"/>
      <c r="MEF36"/>
      <c r="MEG36"/>
      <c r="MEH36"/>
      <c r="MEI36"/>
      <c r="MEJ36"/>
      <c r="MEK36"/>
      <c r="MEL36"/>
      <c r="MEM36"/>
      <c r="MEN36"/>
      <c r="MEO36"/>
      <c r="MEP36"/>
      <c r="MEQ36"/>
      <c r="MER36"/>
      <c r="MES36"/>
      <c r="MET36"/>
      <c r="MEU36"/>
      <c r="MEV36"/>
      <c r="MEW36"/>
      <c r="MEX36"/>
      <c r="MEY36"/>
      <c r="MEZ36"/>
      <c r="MFA36"/>
      <c r="MFB36"/>
      <c r="MFC36"/>
      <c r="MFD36"/>
      <c r="MFE36"/>
      <c r="MFF36"/>
      <c r="MFG36"/>
      <c r="MFH36"/>
      <c r="MFI36"/>
      <c r="MFJ36"/>
      <c r="MFK36"/>
      <c r="MFL36"/>
      <c r="MFM36"/>
      <c r="MFN36"/>
      <c r="MFO36"/>
      <c r="MFP36"/>
      <c r="MFQ36"/>
      <c r="MFR36"/>
      <c r="MFS36"/>
      <c r="MFT36"/>
      <c r="MFU36"/>
      <c r="MFV36"/>
      <c r="MFW36"/>
      <c r="MFX36"/>
      <c r="MFY36"/>
      <c r="MFZ36"/>
      <c r="MGA36"/>
      <c r="MGB36"/>
      <c r="MGC36"/>
      <c r="MGD36"/>
      <c r="MGE36"/>
      <c r="MGF36"/>
      <c r="MGG36"/>
      <c r="MGH36"/>
      <c r="MGI36"/>
      <c r="MGJ36"/>
      <c r="MGK36"/>
      <c r="MGL36"/>
      <c r="MGM36"/>
      <c r="MGN36"/>
      <c r="MGO36"/>
      <c r="MGP36"/>
      <c r="MGQ36"/>
      <c r="MGR36"/>
      <c r="MGS36"/>
      <c r="MGT36"/>
      <c r="MGU36"/>
      <c r="MGV36"/>
      <c r="MGW36"/>
      <c r="MGX36"/>
      <c r="MGY36"/>
      <c r="MGZ36"/>
      <c r="MHA36"/>
      <c r="MHB36"/>
      <c r="MHC36"/>
      <c r="MHD36"/>
      <c r="MHE36"/>
      <c r="MHF36"/>
      <c r="MHG36"/>
      <c r="MHH36"/>
      <c r="MHI36"/>
      <c r="MHJ36"/>
      <c r="MHK36"/>
      <c r="MHL36"/>
      <c r="MHM36"/>
      <c r="MHN36"/>
      <c r="MHO36"/>
      <c r="MHP36"/>
      <c r="MHQ36"/>
      <c r="MHR36"/>
      <c r="MHS36"/>
      <c r="MHT36"/>
      <c r="MHU36"/>
      <c r="MHV36"/>
      <c r="MHW36"/>
      <c r="MHX36"/>
      <c r="MHY36"/>
      <c r="MHZ36"/>
      <c r="MIA36"/>
      <c r="MIB36"/>
      <c r="MIC36"/>
      <c r="MID36"/>
      <c r="MIE36"/>
      <c r="MIF36"/>
      <c r="MIG36"/>
      <c r="MIH36"/>
      <c r="MII36"/>
      <c r="MIJ36"/>
      <c r="MIK36"/>
      <c r="MIL36"/>
      <c r="MIM36"/>
      <c r="MIN36"/>
      <c r="MIO36"/>
      <c r="MIP36"/>
      <c r="MIQ36"/>
      <c r="MIR36"/>
      <c r="MIS36"/>
      <c r="MIT36"/>
      <c r="MIU36"/>
      <c r="MIV36"/>
      <c r="MIW36"/>
      <c r="MIX36"/>
      <c r="MIY36"/>
      <c r="MIZ36"/>
      <c r="MJA36"/>
      <c r="MJB36"/>
      <c r="MJC36"/>
      <c r="MJD36"/>
      <c r="MJE36"/>
      <c r="MJF36"/>
      <c r="MJG36"/>
      <c r="MJH36"/>
      <c r="MJI36"/>
      <c r="MJJ36"/>
      <c r="MJK36"/>
      <c r="MJL36"/>
      <c r="MJM36"/>
      <c r="MJN36"/>
      <c r="MJO36"/>
      <c r="MJP36"/>
      <c r="MJQ36"/>
      <c r="MJR36"/>
      <c r="MJS36"/>
      <c r="MJT36"/>
      <c r="MJU36"/>
      <c r="MJV36"/>
      <c r="MJW36"/>
      <c r="MJX36"/>
      <c r="MJY36"/>
      <c r="MJZ36"/>
      <c r="MKA36"/>
      <c r="MKB36"/>
      <c r="MKC36"/>
      <c r="MKD36"/>
      <c r="MKE36"/>
      <c r="MKF36"/>
      <c r="MKG36"/>
      <c r="MKH36"/>
      <c r="MKI36"/>
      <c r="MKJ36"/>
      <c r="MKK36"/>
      <c r="MKL36"/>
      <c r="MKM36"/>
      <c r="MKN36"/>
      <c r="MKO36"/>
      <c r="MKP36"/>
      <c r="MKQ36"/>
      <c r="MKR36"/>
      <c r="MKS36"/>
      <c r="MKT36"/>
      <c r="MKU36"/>
      <c r="MKV36"/>
      <c r="MKW36"/>
      <c r="MKX36"/>
      <c r="MKY36"/>
      <c r="MKZ36"/>
      <c r="MLA36"/>
      <c r="MLB36"/>
      <c r="MLC36"/>
      <c r="MLD36"/>
      <c r="MLE36"/>
      <c r="MLF36"/>
      <c r="MLG36"/>
      <c r="MLH36"/>
      <c r="MLI36"/>
      <c r="MLJ36"/>
      <c r="MLK36"/>
      <c r="MLL36"/>
      <c r="MLM36"/>
      <c r="MLN36"/>
      <c r="MLO36"/>
      <c r="MLP36"/>
      <c r="MLQ36"/>
      <c r="MLR36"/>
      <c r="MLS36"/>
      <c r="MLT36"/>
      <c r="MLU36"/>
      <c r="MLV36"/>
      <c r="MLW36"/>
      <c r="MLX36"/>
      <c r="MLY36"/>
      <c r="MLZ36"/>
      <c r="MMA36"/>
      <c r="MMB36"/>
      <c r="MMC36"/>
      <c r="MMD36"/>
      <c r="MME36"/>
      <c r="MMF36"/>
      <c r="MMG36"/>
      <c r="MMH36"/>
      <c r="MMI36"/>
      <c r="MMJ36"/>
      <c r="MMK36"/>
      <c r="MML36"/>
      <c r="MMM36"/>
      <c r="MMN36"/>
      <c r="MMO36"/>
      <c r="MMP36"/>
      <c r="MMQ36"/>
      <c r="MMR36"/>
      <c r="MMS36"/>
      <c r="MMT36"/>
      <c r="MMU36"/>
      <c r="MMV36"/>
      <c r="MMW36"/>
      <c r="MMX36"/>
      <c r="MMY36"/>
      <c r="MMZ36"/>
      <c r="MNA36"/>
      <c r="MNB36"/>
      <c r="MNC36"/>
      <c r="MND36"/>
      <c r="MNE36"/>
      <c r="MNF36"/>
      <c r="MNG36"/>
      <c r="MNH36"/>
      <c r="MNI36"/>
      <c r="MNJ36"/>
      <c r="MNK36"/>
      <c r="MNL36"/>
      <c r="MNM36"/>
      <c r="MNN36"/>
      <c r="MNO36"/>
      <c r="MNP36"/>
      <c r="MNQ36"/>
      <c r="MNR36"/>
      <c r="MNS36"/>
      <c r="MNT36"/>
      <c r="MNU36"/>
      <c r="MNV36"/>
      <c r="MNW36"/>
      <c r="MNX36"/>
      <c r="MNY36"/>
      <c r="MNZ36"/>
      <c r="MOA36"/>
      <c r="MOB36"/>
      <c r="MOC36"/>
      <c r="MOD36"/>
      <c r="MOE36"/>
      <c r="MOF36"/>
      <c r="MOG36"/>
      <c r="MOH36"/>
      <c r="MOI36"/>
      <c r="MOJ36"/>
      <c r="MOK36"/>
      <c r="MOL36"/>
      <c r="MOM36"/>
      <c r="MON36"/>
      <c r="MOO36"/>
      <c r="MOP36"/>
      <c r="MOQ36"/>
      <c r="MOR36"/>
      <c r="MOS36"/>
      <c r="MOT36"/>
      <c r="MOU36"/>
      <c r="MOV36"/>
      <c r="MOW36"/>
      <c r="MOX36"/>
      <c r="MOY36"/>
      <c r="MOZ36"/>
      <c r="MPA36"/>
      <c r="MPB36"/>
      <c r="MPC36"/>
      <c r="MPD36"/>
      <c r="MPE36"/>
      <c r="MPF36"/>
      <c r="MPG36"/>
      <c r="MPH36"/>
      <c r="MPI36"/>
      <c r="MPJ36"/>
      <c r="MPK36"/>
      <c r="MPL36"/>
      <c r="MPM36"/>
      <c r="MPN36"/>
      <c r="MPO36"/>
      <c r="MPP36"/>
      <c r="MPQ36"/>
      <c r="MPR36"/>
      <c r="MPS36"/>
      <c r="MPT36"/>
      <c r="MPU36"/>
      <c r="MPV36"/>
      <c r="MPW36"/>
      <c r="MPX36"/>
      <c r="MPY36"/>
      <c r="MPZ36"/>
      <c r="MQA36"/>
      <c r="MQB36"/>
      <c r="MQC36"/>
      <c r="MQD36"/>
      <c r="MQE36"/>
      <c r="MQF36"/>
      <c r="MQG36"/>
      <c r="MQH36"/>
      <c r="MQI36"/>
      <c r="MQJ36"/>
      <c r="MQK36"/>
      <c r="MQL36"/>
      <c r="MQM36"/>
      <c r="MQN36"/>
      <c r="MQO36"/>
      <c r="MQP36"/>
      <c r="MQQ36"/>
      <c r="MQR36"/>
      <c r="MQS36"/>
      <c r="MQT36"/>
      <c r="MQU36"/>
      <c r="MQV36"/>
      <c r="MQW36"/>
      <c r="MQX36"/>
      <c r="MQY36"/>
      <c r="MQZ36"/>
      <c r="MRA36"/>
      <c r="MRB36"/>
      <c r="MRC36"/>
      <c r="MRD36"/>
      <c r="MRE36"/>
      <c r="MRF36"/>
      <c r="MRG36"/>
      <c r="MRH36"/>
      <c r="MRI36"/>
      <c r="MRJ36"/>
      <c r="MRK36"/>
      <c r="MRL36"/>
      <c r="MRM36"/>
      <c r="MRN36"/>
      <c r="MRO36"/>
      <c r="MRP36"/>
      <c r="MRQ36"/>
      <c r="MRR36"/>
      <c r="MRS36"/>
      <c r="MRT36"/>
      <c r="MRU36"/>
      <c r="MRV36"/>
      <c r="MRW36"/>
      <c r="MRX36"/>
      <c r="MRY36"/>
      <c r="MRZ36"/>
      <c r="MSA36"/>
      <c r="MSB36"/>
      <c r="MSC36"/>
      <c r="MSD36"/>
      <c r="MSE36"/>
      <c r="MSF36"/>
      <c r="MSG36"/>
      <c r="MSH36"/>
      <c r="MSI36"/>
      <c r="MSJ36"/>
      <c r="MSK36"/>
      <c r="MSL36"/>
      <c r="MSM36"/>
      <c r="MSN36"/>
      <c r="MSO36"/>
      <c r="MSP36"/>
      <c r="MSQ36"/>
      <c r="MSR36"/>
      <c r="MSS36"/>
      <c r="MST36"/>
      <c r="MSU36"/>
      <c r="MSV36"/>
      <c r="MSW36"/>
      <c r="MSX36"/>
      <c r="MSY36"/>
      <c r="MSZ36"/>
      <c r="MTA36"/>
      <c r="MTB36"/>
      <c r="MTC36"/>
      <c r="MTD36"/>
      <c r="MTE36"/>
      <c r="MTF36"/>
      <c r="MTG36"/>
      <c r="MTH36"/>
      <c r="MTI36"/>
      <c r="MTJ36"/>
      <c r="MTK36"/>
      <c r="MTL36"/>
      <c r="MTM36"/>
      <c r="MTN36"/>
      <c r="MTO36"/>
      <c r="MTP36"/>
      <c r="MTQ36"/>
      <c r="MTR36"/>
      <c r="MTS36"/>
      <c r="MTT36"/>
      <c r="MTU36"/>
      <c r="MTV36"/>
      <c r="MTW36"/>
      <c r="MTX36"/>
      <c r="MTY36"/>
      <c r="MTZ36"/>
      <c r="MUA36"/>
      <c r="MUB36"/>
      <c r="MUC36"/>
      <c r="MUD36"/>
      <c r="MUE36"/>
      <c r="MUF36"/>
      <c r="MUG36"/>
      <c r="MUH36"/>
      <c r="MUI36"/>
      <c r="MUJ36"/>
      <c r="MUK36"/>
      <c r="MUL36"/>
      <c r="MUM36"/>
      <c r="MUN36"/>
      <c r="MUO36"/>
      <c r="MUP36"/>
      <c r="MUQ36"/>
      <c r="MUR36"/>
      <c r="MUS36"/>
      <c r="MUT36"/>
      <c r="MUU36"/>
      <c r="MUV36"/>
      <c r="MUW36"/>
      <c r="MUX36"/>
      <c r="MUY36"/>
      <c r="MUZ36"/>
      <c r="MVA36"/>
      <c r="MVB36"/>
      <c r="MVC36"/>
      <c r="MVD36"/>
      <c r="MVE36"/>
      <c r="MVF36"/>
      <c r="MVG36"/>
      <c r="MVH36"/>
      <c r="MVI36"/>
      <c r="MVJ36"/>
      <c r="MVK36"/>
      <c r="MVL36"/>
      <c r="MVM36"/>
      <c r="MVN36"/>
      <c r="MVO36"/>
      <c r="MVP36"/>
      <c r="MVQ36"/>
      <c r="MVR36"/>
      <c r="MVS36"/>
      <c r="MVT36"/>
      <c r="MVU36"/>
      <c r="MVV36"/>
      <c r="MVW36"/>
      <c r="MVX36"/>
      <c r="MVY36"/>
      <c r="MVZ36"/>
      <c r="MWA36"/>
      <c r="MWB36"/>
      <c r="MWC36"/>
      <c r="MWD36"/>
      <c r="MWE36"/>
      <c r="MWF36"/>
      <c r="MWG36"/>
      <c r="MWH36"/>
      <c r="MWI36"/>
      <c r="MWJ36"/>
      <c r="MWK36"/>
      <c r="MWL36"/>
      <c r="MWM36"/>
      <c r="MWN36"/>
      <c r="MWO36"/>
      <c r="MWP36"/>
      <c r="MWQ36"/>
      <c r="MWR36"/>
      <c r="MWS36"/>
      <c r="MWT36"/>
      <c r="MWU36"/>
      <c r="MWV36"/>
      <c r="MWW36"/>
      <c r="MWX36"/>
      <c r="MWY36"/>
      <c r="MWZ36"/>
      <c r="MXA36"/>
      <c r="MXB36"/>
      <c r="MXC36"/>
      <c r="MXD36"/>
      <c r="MXE36"/>
      <c r="MXF36"/>
      <c r="MXG36"/>
      <c r="MXH36"/>
      <c r="MXI36"/>
      <c r="MXJ36"/>
      <c r="MXK36"/>
      <c r="MXL36"/>
      <c r="MXM36"/>
      <c r="MXN36"/>
      <c r="MXO36"/>
      <c r="MXP36"/>
      <c r="MXQ36"/>
      <c r="MXR36"/>
      <c r="MXS36"/>
      <c r="MXT36"/>
      <c r="MXU36"/>
      <c r="MXV36"/>
      <c r="MXW36"/>
      <c r="MXX36"/>
      <c r="MXY36"/>
      <c r="MXZ36"/>
      <c r="MYA36"/>
      <c r="MYB36"/>
      <c r="MYC36"/>
      <c r="MYD36"/>
      <c r="MYE36"/>
      <c r="MYF36"/>
      <c r="MYG36"/>
      <c r="MYH36"/>
      <c r="MYI36"/>
      <c r="MYJ36"/>
      <c r="MYK36"/>
      <c r="MYL36"/>
      <c r="MYM36"/>
      <c r="MYN36"/>
      <c r="MYO36"/>
      <c r="MYP36"/>
      <c r="MYQ36"/>
      <c r="MYR36"/>
      <c r="MYS36"/>
      <c r="MYT36"/>
      <c r="MYU36"/>
      <c r="MYV36"/>
      <c r="MYW36"/>
      <c r="MYX36"/>
      <c r="MYY36"/>
      <c r="MYZ36"/>
      <c r="MZA36"/>
      <c r="MZB36"/>
      <c r="MZC36"/>
      <c r="MZD36"/>
      <c r="MZE36"/>
      <c r="MZF36"/>
      <c r="MZG36"/>
      <c r="MZH36"/>
      <c r="MZI36"/>
      <c r="MZJ36"/>
      <c r="MZK36"/>
      <c r="MZL36"/>
      <c r="MZM36"/>
      <c r="MZN36"/>
      <c r="MZO36"/>
      <c r="MZP36"/>
      <c r="MZQ36"/>
      <c r="MZR36"/>
      <c r="MZS36"/>
      <c r="MZT36"/>
      <c r="MZU36"/>
      <c r="MZV36"/>
      <c r="MZW36"/>
      <c r="MZX36"/>
      <c r="MZY36"/>
      <c r="MZZ36"/>
      <c r="NAA36"/>
      <c r="NAB36"/>
      <c r="NAC36"/>
      <c r="NAD36"/>
      <c r="NAE36"/>
      <c r="NAF36"/>
      <c r="NAG36"/>
      <c r="NAH36"/>
      <c r="NAI36"/>
      <c r="NAJ36"/>
      <c r="NAK36"/>
      <c r="NAL36"/>
      <c r="NAM36"/>
      <c r="NAN36"/>
      <c r="NAO36"/>
      <c r="NAP36"/>
      <c r="NAQ36"/>
      <c r="NAR36"/>
      <c r="NAS36"/>
      <c r="NAT36"/>
      <c r="NAU36"/>
      <c r="NAV36"/>
      <c r="NAW36"/>
      <c r="NAX36"/>
      <c r="NAY36"/>
      <c r="NAZ36"/>
      <c r="NBA36"/>
      <c r="NBB36"/>
      <c r="NBC36"/>
      <c r="NBD36"/>
      <c r="NBE36"/>
      <c r="NBF36"/>
      <c r="NBG36"/>
      <c r="NBH36"/>
      <c r="NBI36"/>
      <c r="NBJ36"/>
      <c r="NBK36"/>
      <c r="NBL36"/>
      <c r="NBM36"/>
      <c r="NBN36"/>
      <c r="NBO36"/>
      <c r="NBP36"/>
      <c r="NBQ36"/>
      <c r="NBR36"/>
      <c r="NBS36"/>
      <c r="NBT36"/>
      <c r="NBU36"/>
      <c r="NBV36"/>
      <c r="NBW36"/>
      <c r="NBX36"/>
      <c r="NBY36"/>
      <c r="NBZ36"/>
      <c r="NCA36"/>
      <c r="NCB36"/>
      <c r="NCC36"/>
      <c r="NCD36"/>
      <c r="NCE36"/>
      <c r="NCF36"/>
      <c r="NCG36"/>
      <c r="NCH36"/>
      <c r="NCI36"/>
      <c r="NCJ36"/>
      <c r="NCK36"/>
      <c r="NCL36"/>
      <c r="NCM36"/>
      <c r="NCN36"/>
      <c r="NCO36"/>
      <c r="NCP36"/>
      <c r="NCQ36"/>
      <c r="NCR36"/>
      <c r="NCS36"/>
      <c r="NCT36"/>
      <c r="NCU36"/>
      <c r="NCV36"/>
      <c r="NCW36"/>
      <c r="NCX36"/>
      <c r="NCY36"/>
      <c r="NCZ36"/>
      <c r="NDA36"/>
      <c r="NDB36"/>
      <c r="NDC36"/>
      <c r="NDD36"/>
      <c r="NDE36"/>
      <c r="NDF36"/>
      <c r="NDG36"/>
      <c r="NDH36"/>
      <c r="NDI36"/>
      <c r="NDJ36"/>
      <c r="NDK36"/>
      <c r="NDL36"/>
      <c r="NDM36"/>
      <c r="NDN36"/>
      <c r="NDO36"/>
      <c r="NDP36"/>
      <c r="NDQ36"/>
      <c r="NDR36"/>
      <c r="NDS36"/>
      <c r="NDT36"/>
      <c r="NDU36"/>
      <c r="NDV36"/>
      <c r="NDW36"/>
      <c r="NDX36"/>
      <c r="NDY36"/>
      <c r="NDZ36"/>
      <c r="NEA36"/>
      <c r="NEB36"/>
      <c r="NEC36"/>
      <c r="NED36"/>
      <c r="NEE36"/>
      <c r="NEF36"/>
      <c r="NEG36"/>
      <c r="NEH36"/>
      <c r="NEI36"/>
      <c r="NEJ36"/>
      <c r="NEK36"/>
      <c r="NEL36"/>
      <c r="NEM36"/>
      <c r="NEN36"/>
      <c r="NEO36"/>
      <c r="NEP36"/>
      <c r="NEQ36"/>
      <c r="NER36"/>
      <c r="NES36"/>
      <c r="NET36"/>
      <c r="NEU36"/>
      <c r="NEV36"/>
      <c r="NEW36"/>
      <c r="NEX36"/>
      <c r="NEY36"/>
      <c r="NEZ36"/>
      <c r="NFA36"/>
      <c r="NFB36"/>
      <c r="NFC36"/>
      <c r="NFD36"/>
      <c r="NFE36"/>
      <c r="NFF36"/>
      <c r="NFG36"/>
      <c r="NFH36"/>
      <c r="NFI36"/>
      <c r="NFJ36"/>
      <c r="NFK36"/>
      <c r="NFL36"/>
      <c r="NFM36"/>
      <c r="NFN36"/>
      <c r="NFO36"/>
      <c r="NFP36"/>
      <c r="NFQ36"/>
      <c r="NFR36"/>
      <c r="NFS36"/>
      <c r="NFT36"/>
      <c r="NFU36"/>
      <c r="NFV36"/>
      <c r="NFW36"/>
      <c r="NFX36"/>
      <c r="NFY36"/>
      <c r="NFZ36"/>
      <c r="NGA36"/>
      <c r="NGB36"/>
      <c r="NGC36"/>
      <c r="NGD36"/>
      <c r="NGE36"/>
      <c r="NGF36"/>
      <c r="NGG36"/>
      <c r="NGH36"/>
      <c r="NGI36"/>
      <c r="NGJ36"/>
      <c r="NGK36"/>
      <c r="NGL36"/>
      <c r="NGM36"/>
      <c r="NGN36"/>
      <c r="NGO36"/>
      <c r="NGP36"/>
      <c r="NGQ36"/>
      <c r="NGR36"/>
      <c r="NGS36"/>
      <c r="NGT36"/>
      <c r="NGU36"/>
      <c r="NGV36"/>
      <c r="NGW36"/>
      <c r="NGX36"/>
      <c r="NGY36"/>
      <c r="NGZ36"/>
      <c r="NHA36"/>
      <c r="NHB36"/>
      <c r="NHC36"/>
      <c r="NHD36"/>
      <c r="NHE36"/>
      <c r="NHF36"/>
      <c r="NHG36"/>
      <c r="NHH36"/>
      <c r="NHI36"/>
      <c r="NHJ36"/>
      <c r="NHK36"/>
      <c r="NHL36"/>
      <c r="NHM36"/>
      <c r="NHN36"/>
      <c r="NHO36"/>
      <c r="NHP36"/>
      <c r="NHQ36"/>
      <c r="NHR36"/>
      <c r="NHS36"/>
      <c r="NHT36"/>
      <c r="NHU36"/>
      <c r="NHV36"/>
      <c r="NHW36"/>
      <c r="NHX36"/>
      <c r="NHY36"/>
      <c r="NHZ36"/>
      <c r="NIA36"/>
      <c r="NIB36"/>
      <c r="NIC36"/>
      <c r="NID36"/>
      <c r="NIE36"/>
      <c r="NIF36"/>
      <c r="NIG36"/>
      <c r="NIH36"/>
      <c r="NII36"/>
      <c r="NIJ36"/>
      <c r="NIK36"/>
      <c r="NIL36"/>
      <c r="NIM36"/>
      <c r="NIN36"/>
      <c r="NIO36"/>
      <c r="NIP36"/>
      <c r="NIQ36"/>
      <c r="NIR36"/>
      <c r="NIS36"/>
      <c r="NIT36"/>
      <c r="NIU36"/>
      <c r="NIV36"/>
      <c r="NIW36"/>
      <c r="NIX36"/>
      <c r="NIY36"/>
      <c r="NIZ36"/>
      <c r="NJA36"/>
      <c r="NJB36"/>
      <c r="NJC36"/>
      <c r="NJD36"/>
      <c r="NJE36"/>
      <c r="NJF36"/>
      <c r="NJG36"/>
      <c r="NJH36"/>
      <c r="NJI36"/>
      <c r="NJJ36"/>
      <c r="NJK36"/>
      <c r="NJL36"/>
      <c r="NJM36"/>
      <c r="NJN36"/>
      <c r="NJO36"/>
      <c r="NJP36"/>
      <c r="NJQ36"/>
      <c r="NJR36"/>
      <c r="NJS36"/>
      <c r="NJT36"/>
      <c r="NJU36"/>
      <c r="NJV36"/>
      <c r="NJW36"/>
      <c r="NJX36"/>
      <c r="NJY36"/>
      <c r="NJZ36"/>
      <c r="NKA36"/>
      <c r="NKB36"/>
      <c r="NKC36"/>
      <c r="NKD36"/>
      <c r="NKE36"/>
      <c r="NKF36"/>
      <c r="NKG36"/>
      <c r="NKH36"/>
      <c r="NKI36"/>
      <c r="NKJ36"/>
      <c r="NKK36"/>
      <c r="NKL36"/>
      <c r="NKM36"/>
      <c r="NKN36"/>
      <c r="NKO36"/>
      <c r="NKP36"/>
      <c r="NKQ36"/>
      <c r="NKR36"/>
      <c r="NKS36"/>
      <c r="NKT36"/>
      <c r="NKU36"/>
      <c r="NKV36"/>
      <c r="NKW36"/>
      <c r="NKX36"/>
      <c r="NKY36"/>
      <c r="NKZ36"/>
      <c r="NLA36"/>
      <c r="NLB36"/>
      <c r="NLC36"/>
      <c r="NLD36"/>
      <c r="NLE36"/>
      <c r="NLF36"/>
      <c r="NLG36"/>
      <c r="NLH36"/>
      <c r="NLI36"/>
      <c r="NLJ36"/>
      <c r="NLK36"/>
      <c r="NLL36"/>
      <c r="NLM36"/>
      <c r="NLN36"/>
      <c r="NLO36"/>
      <c r="NLP36"/>
      <c r="NLQ36"/>
      <c r="NLR36"/>
      <c r="NLS36"/>
      <c r="NLT36"/>
      <c r="NLU36"/>
      <c r="NLV36"/>
      <c r="NLW36"/>
      <c r="NLX36"/>
      <c r="NLY36"/>
      <c r="NLZ36"/>
      <c r="NMA36"/>
      <c r="NMB36"/>
      <c r="NMC36"/>
      <c r="NMD36"/>
      <c r="NME36"/>
      <c r="NMF36"/>
      <c r="NMG36"/>
      <c r="NMH36"/>
      <c r="NMI36"/>
      <c r="NMJ36"/>
      <c r="NMK36"/>
      <c r="NML36"/>
      <c r="NMM36"/>
      <c r="NMN36"/>
      <c r="NMO36"/>
      <c r="NMP36"/>
      <c r="NMQ36"/>
      <c r="NMR36"/>
      <c r="NMS36"/>
      <c r="NMT36"/>
      <c r="NMU36"/>
      <c r="NMV36"/>
      <c r="NMW36"/>
      <c r="NMX36"/>
      <c r="NMY36"/>
      <c r="NMZ36"/>
      <c r="NNA36"/>
      <c r="NNB36"/>
      <c r="NNC36"/>
      <c r="NND36"/>
      <c r="NNE36"/>
      <c r="NNF36"/>
      <c r="NNG36"/>
      <c r="NNH36"/>
      <c r="NNI36"/>
      <c r="NNJ36"/>
      <c r="NNK36"/>
      <c r="NNL36"/>
      <c r="NNM36"/>
      <c r="NNN36"/>
      <c r="NNO36"/>
      <c r="NNP36"/>
      <c r="NNQ36"/>
      <c r="NNR36"/>
      <c r="NNS36"/>
      <c r="NNT36"/>
      <c r="NNU36"/>
      <c r="NNV36"/>
      <c r="NNW36"/>
      <c r="NNX36"/>
      <c r="NNY36"/>
      <c r="NNZ36"/>
      <c r="NOA36"/>
      <c r="NOB36"/>
      <c r="NOC36"/>
      <c r="NOD36"/>
      <c r="NOE36"/>
      <c r="NOF36"/>
      <c r="NOG36"/>
      <c r="NOH36"/>
      <c r="NOI36"/>
      <c r="NOJ36"/>
      <c r="NOK36"/>
      <c r="NOL36"/>
      <c r="NOM36"/>
      <c r="NON36"/>
      <c r="NOO36"/>
      <c r="NOP36"/>
      <c r="NOQ36"/>
      <c r="NOR36"/>
      <c r="NOS36"/>
      <c r="NOT36"/>
      <c r="NOU36"/>
      <c r="NOV36"/>
      <c r="NOW36"/>
      <c r="NOX36"/>
      <c r="NOY36"/>
      <c r="NOZ36"/>
      <c r="NPA36"/>
      <c r="NPB36"/>
      <c r="NPC36"/>
      <c r="NPD36"/>
      <c r="NPE36"/>
      <c r="NPF36"/>
      <c r="NPG36"/>
      <c r="NPH36"/>
      <c r="NPI36"/>
      <c r="NPJ36"/>
      <c r="NPK36"/>
      <c r="NPL36"/>
      <c r="NPM36"/>
      <c r="NPN36"/>
      <c r="NPO36"/>
      <c r="NPP36"/>
      <c r="NPQ36"/>
      <c r="NPR36"/>
      <c r="NPS36"/>
      <c r="NPT36"/>
      <c r="NPU36"/>
      <c r="NPV36"/>
      <c r="NPW36"/>
      <c r="NPX36"/>
      <c r="NPY36"/>
      <c r="NPZ36"/>
      <c r="NQA36"/>
      <c r="NQB36"/>
      <c r="NQC36"/>
      <c r="NQD36"/>
      <c r="NQE36"/>
      <c r="NQF36"/>
      <c r="NQG36"/>
      <c r="NQH36"/>
      <c r="NQI36"/>
      <c r="NQJ36"/>
      <c r="NQK36"/>
      <c r="NQL36"/>
      <c r="NQM36"/>
      <c r="NQN36"/>
      <c r="NQO36"/>
      <c r="NQP36"/>
      <c r="NQQ36"/>
      <c r="NQR36"/>
      <c r="NQS36"/>
      <c r="NQT36"/>
      <c r="NQU36"/>
      <c r="NQV36"/>
      <c r="NQW36"/>
      <c r="NQX36"/>
      <c r="NQY36"/>
      <c r="NQZ36"/>
      <c r="NRA36"/>
      <c r="NRB36"/>
      <c r="NRC36"/>
      <c r="NRD36"/>
      <c r="NRE36"/>
      <c r="NRF36"/>
      <c r="NRG36"/>
      <c r="NRH36"/>
      <c r="NRI36"/>
      <c r="NRJ36"/>
      <c r="NRK36"/>
      <c r="NRL36"/>
      <c r="NRM36"/>
      <c r="NRN36"/>
      <c r="NRO36"/>
      <c r="NRP36"/>
      <c r="NRQ36"/>
      <c r="NRR36"/>
      <c r="NRS36"/>
      <c r="NRT36"/>
      <c r="NRU36"/>
      <c r="NRV36"/>
      <c r="NRW36"/>
      <c r="NRX36"/>
      <c r="NRY36"/>
      <c r="NRZ36"/>
      <c r="NSA36"/>
      <c r="NSB36"/>
      <c r="NSC36"/>
      <c r="NSD36"/>
      <c r="NSE36"/>
      <c r="NSF36"/>
      <c r="NSG36"/>
      <c r="NSH36"/>
      <c r="NSI36"/>
      <c r="NSJ36"/>
      <c r="NSK36"/>
      <c r="NSL36"/>
      <c r="NSM36"/>
      <c r="NSN36"/>
      <c r="NSO36"/>
      <c r="NSP36"/>
      <c r="NSQ36"/>
      <c r="NSR36"/>
      <c r="NSS36"/>
      <c r="NST36"/>
      <c r="NSU36"/>
      <c r="NSV36"/>
      <c r="NSW36"/>
      <c r="NSX36"/>
      <c r="NSY36"/>
      <c r="NSZ36"/>
      <c r="NTA36"/>
      <c r="NTB36"/>
      <c r="NTC36"/>
      <c r="NTD36"/>
      <c r="NTE36"/>
      <c r="NTF36"/>
      <c r="NTG36"/>
      <c r="NTH36"/>
      <c r="NTI36"/>
      <c r="NTJ36"/>
      <c r="NTK36"/>
      <c r="NTL36"/>
      <c r="NTM36"/>
      <c r="NTN36"/>
      <c r="NTO36"/>
      <c r="NTP36"/>
      <c r="NTQ36"/>
      <c r="NTR36"/>
      <c r="NTS36"/>
      <c r="NTT36"/>
      <c r="NTU36"/>
      <c r="NTV36"/>
      <c r="NTW36"/>
      <c r="NTX36"/>
      <c r="NTY36"/>
      <c r="NTZ36"/>
      <c r="NUA36"/>
      <c r="NUB36"/>
      <c r="NUC36"/>
      <c r="NUD36"/>
      <c r="NUE36"/>
      <c r="NUF36"/>
      <c r="NUG36"/>
      <c r="NUH36"/>
      <c r="NUI36"/>
      <c r="NUJ36"/>
      <c r="NUK36"/>
      <c r="NUL36"/>
      <c r="NUM36"/>
      <c r="NUN36"/>
      <c r="NUO36"/>
      <c r="NUP36"/>
      <c r="NUQ36"/>
      <c r="NUR36"/>
      <c r="NUS36"/>
      <c r="NUT36"/>
      <c r="NUU36"/>
      <c r="NUV36"/>
      <c r="NUW36"/>
      <c r="NUX36"/>
      <c r="NUY36"/>
      <c r="NUZ36"/>
      <c r="NVA36"/>
      <c r="NVB36"/>
      <c r="NVC36"/>
      <c r="NVD36"/>
      <c r="NVE36"/>
      <c r="NVF36"/>
      <c r="NVG36"/>
      <c r="NVH36"/>
      <c r="NVI36"/>
      <c r="NVJ36"/>
      <c r="NVK36"/>
      <c r="NVL36"/>
      <c r="NVM36"/>
      <c r="NVN36"/>
      <c r="NVO36"/>
      <c r="NVP36"/>
      <c r="NVQ36"/>
      <c r="NVR36"/>
      <c r="NVS36"/>
      <c r="NVT36"/>
      <c r="NVU36"/>
      <c r="NVV36"/>
      <c r="NVW36"/>
      <c r="NVX36"/>
      <c r="NVY36"/>
      <c r="NVZ36"/>
      <c r="NWA36"/>
      <c r="NWB36"/>
      <c r="NWC36"/>
      <c r="NWD36"/>
      <c r="NWE36"/>
      <c r="NWF36"/>
      <c r="NWG36"/>
      <c r="NWH36"/>
      <c r="NWI36"/>
      <c r="NWJ36"/>
      <c r="NWK36"/>
      <c r="NWL36"/>
      <c r="NWM36"/>
      <c r="NWN36"/>
      <c r="NWO36"/>
      <c r="NWP36"/>
      <c r="NWQ36"/>
      <c r="NWR36"/>
      <c r="NWS36"/>
      <c r="NWT36"/>
      <c r="NWU36"/>
      <c r="NWV36"/>
      <c r="NWW36"/>
      <c r="NWX36"/>
      <c r="NWY36"/>
      <c r="NWZ36"/>
      <c r="NXA36"/>
      <c r="NXB36"/>
      <c r="NXC36"/>
      <c r="NXD36"/>
      <c r="NXE36"/>
      <c r="NXF36"/>
      <c r="NXG36"/>
      <c r="NXH36"/>
      <c r="NXI36"/>
      <c r="NXJ36"/>
      <c r="NXK36"/>
      <c r="NXL36"/>
      <c r="NXM36"/>
      <c r="NXN36"/>
      <c r="NXO36"/>
      <c r="NXP36"/>
      <c r="NXQ36"/>
      <c r="NXR36"/>
      <c r="NXS36"/>
      <c r="NXT36"/>
      <c r="NXU36"/>
      <c r="NXV36"/>
      <c r="NXW36"/>
      <c r="NXX36"/>
      <c r="NXY36"/>
      <c r="NXZ36"/>
      <c r="NYA36"/>
      <c r="NYB36"/>
      <c r="NYC36"/>
      <c r="NYD36"/>
      <c r="NYE36"/>
      <c r="NYF36"/>
      <c r="NYG36"/>
      <c r="NYH36"/>
      <c r="NYI36"/>
      <c r="NYJ36"/>
      <c r="NYK36"/>
      <c r="NYL36"/>
      <c r="NYM36"/>
      <c r="NYN36"/>
      <c r="NYO36"/>
      <c r="NYP36"/>
      <c r="NYQ36"/>
      <c r="NYR36"/>
      <c r="NYS36"/>
      <c r="NYT36"/>
      <c r="NYU36"/>
      <c r="NYV36"/>
      <c r="NYW36"/>
      <c r="NYX36"/>
      <c r="NYY36"/>
      <c r="NYZ36"/>
      <c r="NZA36"/>
      <c r="NZB36"/>
      <c r="NZC36"/>
      <c r="NZD36"/>
      <c r="NZE36"/>
      <c r="NZF36"/>
      <c r="NZG36"/>
      <c r="NZH36"/>
      <c r="NZI36"/>
      <c r="NZJ36"/>
      <c r="NZK36"/>
      <c r="NZL36"/>
      <c r="NZM36"/>
      <c r="NZN36"/>
      <c r="NZO36"/>
      <c r="NZP36"/>
      <c r="NZQ36"/>
      <c r="NZR36"/>
      <c r="NZS36"/>
      <c r="NZT36"/>
      <c r="NZU36"/>
      <c r="NZV36"/>
      <c r="NZW36"/>
      <c r="NZX36"/>
      <c r="NZY36"/>
      <c r="NZZ36"/>
      <c r="OAA36"/>
      <c r="OAB36"/>
      <c r="OAC36"/>
      <c r="OAD36"/>
      <c r="OAE36"/>
      <c r="OAF36"/>
      <c r="OAG36"/>
      <c r="OAH36"/>
      <c r="OAI36"/>
      <c r="OAJ36"/>
      <c r="OAK36"/>
      <c r="OAL36"/>
      <c r="OAM36"/>
      <c r="OAN36"/>
      <c r="OAO36"/>
      <c r="OAP36"/>
      <c r="OAQ36"/>
      <c r="OAR36"/>
      <c r="OAS36"/>
      <c r="OAT36"/>
      <c r="OAU36"/>
      <c r="OAV36"/>
      <c r="OAW36"/>
      <c r="OAX36"/>
      <c r="OAY36"/>
      <c r="OAZ36"/>
      <c r="OBA36"/>
      <c r="OBB36"/>
      <c r="OBC36"/>
      <c r="OBD36"/>
      <c r="OBE36"/>
      <c r="OBF36"/>
      <c r="OBG36"/>
      <c r="OBH36"/>
      <c r="OBI36"/>
      <c r="OBJ36"/>
      <c r="OBK36"/>
      <c r="OBL36"/>
      <c r="OBM36"/>
      <c r="OBN36"/>
      <c r="OBO36"/>
      <c r="OBP36"/>
      <c r="OBQ36"/>
      <c r="OBR36"/>
      <c r="OBS36"/>
      <c r="OBT36"/>
      <c r="OBU36"/>
      <c r="OBV36"/>
      <c r="OBW36"/>
      <c r="OBX36"/>
      <c r="OBY36"/>
      <c r="OBZ36"/>
      <c r="OCA36"/>
      <c r="OCB36"/>
      <c r="OCC36"/>
      <c r="OCD36"/>
      <c r="OCE36"/>
      <c r="OCF36"/>
      <c r="OCG36"/>
      <c r="OCH36"/>
      <c r="OCI36"/>
      <c r="OCJ36"/>
      <c r="OCK36"/>
      <c r="OCL36"/>
      <c r="OCM36"/>
      <c r="OCN36"/>
      <c r="OCO36"/>
      <c r="OCP36"/>
      <c r="OCQ36"/>
      <c r="OCR36"/>
      <c r="OCS36"/>
      <c r="OCT36"/>
      <c r="OCU36"/>
      <c r="OCV36"/>
      <c r="OCW36"/>
      <c r="OCX36"/>
      <c r="OCY36"/>
      <c r="OCZ36"/>
      <c r="ODA36"/>
      <c r="ODB36"/>
      <c r="ODC36"/>
      <c r="ODD36"/>
      <c r="ODE36"/>
      <c r="ODF36"/>
      <c r="ODG36"/>
      <c r="ODH36"/>
      <c r="ODI36"/>
      <c r="ODJ36"/>
      <c r="ODK36"/>
      <c r="ODL36"/>
      <c r="ODM36"/>
      <c r="ODN36"/>
      <c r="ODO36"/>
      <c r="ODP36"/>
      <c r="ODQ36"/>
      <c r="ODR36"/>
      <c r="ODS36"/>
      <c r="ODT36"/>
      <c r="ODU36"/>
      <c r="ODV36"/>
      <c r="ODW36"/>
      <c r="ODX36"/>
      <c r="ODY36"/>
      <c r="ODZ36"/>
      <c r="OEA36"/>
      <c r="OEB36"/>
      <c r="OEC36"/>
      <c r="OED36"/>
      <c r="OEE36"/>
      <c r="OEF36"/>
      <c r="OEG36"/>
      <c r="OEH36"/>
      <c r="OEI36"/>
      <c r="OEJ36"/>
      <c r="OEK36"/>
      <c r="OEL36"/>
      <c r="OEM36"/>
      <c r="OEN36"/>
      <c r="OEO36"/>
      <c r="OEP36"/>
      <c r="OEQ36"/>
      <c r="OER36"/>
      <c r="OES36"/>
      <c r="OET36"/>
      <c r="OEU36"/>
      <c r="OEV36"/>
      <c r="OEW36"/>
      <c r="OEX36"/>
      <c r="OEY36"/>
      <c r="OEZ36"/>
      <c r="OFA36"/>
      <c r="OFB36"/>
      <c r="OFC36"/>
      <c r="OFD36"/>
      <c r="OFE36"/>
      <c r="OFF36"/>
      <c r="OFG36"/>
      <c r="OFH36"/>
      <c r="OFI36"/>
      <c r="OFJ36"/>
      <c r="OFK36"/>
      <c r="OFL36"/>
      <c r="OFM36"/>
      <c r="OFN36"/>
      <c r="OFO36"/>
      <c r="OFP36"/>
      <c r="OFQ36"/>
      <c r="OFR36"/>
      <c r="OFS36"/>
      <c r="OFT36"/>
      <c r="OFU36"/>
      <c r="OFV36"/>
      <c r="OFW36"/>
      <c r="OFX36"/>
      <c r="OFY36"/>
      <c r="OFZ36"/>
      <c r="OGA36"/>
      <c r="OGB36"/>
      <c r="OGC36"/>
      <c r="OGD36"/>
      <c r="OGE36"/>
      <c r="OGF36"/>
      <c r="OGG36"/>
      <c r="OGH36"/>
      <c r="OGI36"/>
      <c r="OGJ36"/>
      <c r="OGK36"/>
      <c r="OGL36"/>
      <c r="OGM36"/>
      <c r="OGN36"/>
      <c r="OGO36"/>
      <c r="OGP36"/>
      <c r="OGQ36"/>
      <c r="OGR36"/>
      <c r="OGS36"/>
      <c r="OGT36"/>
      <c r="OGU36"/>
      <c r="OGV36"/>
      <c r="OGW36"/>
      <c r="OGX36"/>
      <c r="OGY36"/>
      <c r="OGZ36"/>
      <c r="OHA36"/>
      <c r="OHB36"/>
      <c r="OHC36"/>
      <c r="OHD36"/>
      <c r="OHE36"/>
      <c r="OHF36"/>
      <c r="OHG36"/>
      <c r="OHH36"/>
      <c r="OHI36"/>
      <c r="OHJ36"/>
      <c r="OHK36"/>
      <c r="OHL36"/>
      <c r="OHM36"/>
      <c r="OHN36"/>
      <c r="OHO36"/>
      <c r="OHP36"/>
      <c r="OHQ36"/>
      <c r="OHR36"/>
      <c r="OHS36"/>
      <c r="OHT36"/>
      <c r="OHU36"/>
      <c r="OHV36"/>
      <c r="OHW36"/>
      <c r="OHX36"/>
      <c r="OHY36"/>
      <c r="OHZ36"/>
      <c r="OIA36"/>
      <c r="OIB36"/>
      <c r="OIC36"/>
      <c r="OID36"/>
      <c r="OIE36"/>
      <c r="OIF36"/>
      <c r="OIG36"/>
      <c r="OIH36"/>
      <c r="OII36"/>
      <c r="OIJ36"/>
      <c r="OIK36"/>
      <c r="OIL36"/>
      <c r="OIM36"/>
      <c r="OIN36"/>
      <c r="OIO36"/>
      <c r="OIP36"/>
      <c r="OIQ36"/>
      <c r="OIR36"/>
      <c r="OIS36"/>
      <c r="OIT36"/>
      <c r="OIU36"/>
      <c r="OIV36"/>
      <c r="OIW36"/>
      <c r="OIX36"/>
      <c r="OIY36"/>
      <c r="OIZ36"/>
      <c r="OJA36"/>
      <c r="OJB36"/>
      <c r="OJC36"/>
      <c r="OJD36"/>
      <c r="OJE36"/>
      <c r="OJF36"/>
      <c r="OJG36"/>
      <c r="OJH36"/>
      <c r="OJI36"/>
      <c r="OJJ36"/>
      <c r="OJK36"/>
      <c r="OJL36"/>
      <c r="OJM36"/>
      <c r="OJN36"/>
      <c r="OJO36"/>
      <c r="OJP36"/>
      <c r="OJQ36"/>
      <c r="OJR36"/>
      <c r="OJS36"/>
      <c r="OJT36"/>
      <c r="OJU36"/>
      <c r="OJV36"/>
      <c r="OJW36"/>
      <c r="OJX36"/>
      <c r="OJY36"/>
      <c r="OJZ36"/>
      <c r="OKA36"/>
      <c r="OKB36"/>
      <c r="OKC36"/>
      <c r="OKD36"/>
      <c r="OKE36"/>
      <c r="OKF36"/>
      <c r="OKG36"/>
      <c r="OKH36"/>
      <c r="OKI36"/>
      <c r="OKJ36"/>
      <c r="OKK36"/>
      <c r="OKL36"/>
      <c r="OKM36"/>
      <c r="OKN36"/>
      <c r="OKO36"/>
      <c r="OKP36"/>
      <c r="OKQ36"/>
      <c r="OKR36"/>
      <c r="OKS36"/>
      <c r="OKT36"/>
      <c r="OKU36"/>
      <c r="OKV36"/>
      <c r="OKW36"/>
      <c r="OKX36"/>
      <c r="OKY36"/>
      <c r="OKZ36"/>
      <c r="OLA36"/>
      <c r="OLB36"/>
      <c r="OLC36"/>
      <c r="OLD36"/>
      <c r="OLE36"/>
      <c r="OLF36"/>
      <c r="OLG36"/>
      <c r="OLH36"/>
      <c r="OLI36"/>
      <c r="OLJ36"/>
      <c r="OLK36"/>
      <c r="OLL36"/>
      <c r="OLM36"/>
      <c r="OLN36"/>
      <c r="OLO36"/>
      <c r="OLP36"/>
      <c r="OLQ36"/>
      <c r="OLR36"/>
      <c r="OLS36"/>
      <c r="OLT36"/>
      <c r="OLU36"/>
      <c r="OLV36"/>
      <c r="OLW36"/>
      <c r="OLX36"/>
      <c r="OLY36"/>
      <c r="OLZ36"/>
      <c r="OMA36"/>
      <c r="OMB36"/>
      <c r="OMC36"/>
      <c r="OMD36"/>
      <c r="OME36"/>
      <c r="OMF36"/>
      <c r="OMG36"/>
      <c r="OMH36"/>
      <c r="OMI36"/>
      <c r="OMJ36"/>
      <c r="OMK36"/>
      <c r="OML36"/>
      <c r="OMM36"/>
      <c r="OMN36"/>
      <c r="OMO36"/>
      <c r="OMP36"/>
      <c r="OMQ36"/>
      <c r="OMR36"/>
      <c r="OMS36"/>
      <c r="OMT36"/>
      <c r="OMU36"/>
      <c r="OMV36"/>
      <c r="OMW36"/>
      <c r="OMX36"/>
      <c r="OMY36"/>
      <c r="OMZ36"/>
      <c r="ONA36"/>
      <c r="ONB36"/>
      <c r="ONC36"/>
      <c r="OND36"/>
      <c r="ONE36"/>
      <c r="ONF36"/>
      <c r="ONG36"/>
      <c r="ONH36"/>
      <c r="ONI36"/>
      <c r="ONJ36"/>
      <c r="ONK36"/>
      <c r="ONL36"/>
      <c r="ONM36"/>
      <c r="ONN36"/>
      <c r="ONO36"/>
      <c r="ONP36"/>
      <c r="ONQ36"/>
      <c r="ONR36"/>
      <c r="ONS36"/>
      <c r="ONT36"/>
      <c r="ONU36"/>
      <c r="ONV36"/>
      <c r="ONW36"/>
      <c r="ONX36"/>
      <c r="ONY36"/>
      <c r="ONZ36"/>
      <c r="OOA36"/>
      <c r="OOB36"/>
      <c r="OOC36"/>
      <c r="OOD36"/>
      <c r="OOE36"/>
      <c r="OOF36"/>
      <c r="OOG36"/>
      <c r="OOH36"/>
      <c r="OOI36"/>
      <c r="OOJ36"/>
      <c r="OOK36"/>
      <c r="OOL36"/>
      <c r="OOM36"/>
      <c r="OON36"/>
      <c r="OOO36"/>
      <c r="OOP36"/>
      <c r="OOQ36"/>
      <c r="OOR36"/>
      <c r="OOS36"/>
      <c r="OOT36"/>
      <c r="OOU36"/>
      <c r="OOV36"/>
      <c r="OOW36"/>
      <c r="OOX36"/>
      <c r="OOY36"/>
      <c r="OOZ36"/>
      <c r="OPA36"/>
      <c r="OPB36"/>
      <c r="OPC36"/>
      <c r="OPD36"/>
      <c r="OPE36"/>
      <c r="OPF36"/>
      <c r="OPG36"/>
      <c r="OPH36"/>
      <c r="OPI36"/>
      <c r="OPJ36"/>
      <c r="OPK36"/>
      <c r="OPL36"/>
      <c r="OPM36"/>
      <c r="OPN36"/>
      <c r="OPO36"/>
      <c r="OPP36"/>
      <c r="OPQ36"/>
      <c r="OPR36"/>
      <c r="OPS36"/>
      <c r="OPT36"/>
      <c r="OPU36"/>
      <c r="OPV36"/>
      <c r="OPW36"/>
      <c r="OPX36"/>
      <c r="OPY36"/>
      <c r="OPZ36"/>
      <c r="OQA36"/>
      <c r="OQB36"/>
      <c r="OQC36"/>
      <c r="OQD36"/>
      <c r="OQE36"/>
      <c r="OQF36"/>
      <c r="OQG36"/>
      <c r="OQH36"/>
      <c r="OQI36"/>
      <c r="OQJ36"/>
      <c r="OQK36"/>
      <c r="OQL36"/>
      <c r="OQM36"/>
      <c r="OQN36"/>
      <c r="OQO36"/>
      <c r="OQP36"/>
      <c r="OQQ36"/>
      <c r="OQR36"/>
      <c r="OQS36"/>
      <c r="OQT36"/>
      <c r="OQU36"/>
      <c r="OQV36"/>
      <c r="OQW36"/>
      <c r="OQX36"/>
      <c r="OQY36"/>
      <c r="OQZ36"/>
      <c r="ORA36"/>
      <c r="ORB36"/>
      <c r="ORC36"/>
      <c r="ORD36"/>
      <c r="ORE36"/>
      <c r="ORF36"/>
      <c r="ORG36"/>
      <c r="ORH36"/>
      <c r="ORI36"/>
      <c r="ORJ36"/>
      <c r="ORK36"/>
      <c r="ORL36"/>
      <c r="ORM36"/>
      <c r="ORN36"/>
      <c r="ORO36"/>
      <c r="ORP36"/>
      <c r="ORQ36"/>
      <c r="ORR36"/>
      <c r="ORS36"/>
      <c r="ORT36"/>
      <c r="ORU36"/>
      <c r="ORV36"/>
      <c r="ORW36"/>
      <c r="ORX36"/>
      <c r="ORY36"/>
      <c r="ORZ36"/>
      <c r="OSA36"/>
      <c r="OSB36"/>
      <c r="OSC36"/>
      <c r="OSD36"/>
      <c r="OSE36"/>
      <c r="OSF36"/>
      <c r="OSG36"/>
      <c r="OSH36"/>
      <c r="OSI36"/>
      <c r="OSJ36"/>
      <c r="OSK36"/>
      <c r="OSL36"/>
      <c r="OSM36"/>
      <c r="OSN36"/>
      <c r="OSO36"/>
      <c r="OSP36"/>
      <c r="OSQ36"/>
      <c r="OSR36"/>
      <c r="OSS36"/>
      <c r="OST36"/>
      <c r="OSU36"/>
      <c r="OSV36"/>
      <c r="OSW36"/>
      <c r="OSX36"/>
      <c r="OSY36"/>
      <c r="OSZ36"/>
      <c r="OTA36"/>
      <c r="OTB36"/>
      <c r="OTC36"/>
      <c r="OTD36"/>
      <c r="OTE36"/>
      <c r="OTF36"/>
      <c r="OTG36"/>
      <c r="OTH36"/>
      <c r="OTI36"/>
      <c r="OTJ36"/>
      <c r="OTK36"/>
      <c r="OTL36"/>
      <c r="OTM36"/>
      <c r="OTN36"/>
      <c r="OTO36"/>
      <c r="OTP36"/>
      <c r="OTQ36"/>
      <c r="OTR36"/>
      <c r="OTS36"/>
      <c r="OTT36"/>
      <c r="OTU36"/>
      <c r="OTV36"/>
      <c r="OTW36"/>
      <c r="OTX36"/>
      <c r="OTY36"/>
      <c r="OTZ36"/>
      <c r="OUA36"/>
      <c r="OUB36"/>
      <c r="OUC36"/>
      <c r="OUD36"/>
      <c r="OUE36"/>
      <c r="OUF36"/>
      <c r="OUG36"/>
      <c r="OUH36"/>
      <c r="OUI36"/>
      <c r="OUJ36"/>
      <c r="OUK36"/>
      <c r="OUL36"/>
      <c r="OUM36"/>
      <c r="OUN36"/>
      <c r="OUO36"/>
      <c r="OUP36"/>
      <c r="OUQ36"/>
      <c r="OUR36"/>
      <c r="OUS36"/>
      <c r="OUT36"/>
      <c r="OUU36"/>
      <c r="OUV36"/>
      <c r="OUW36"/>
      <c r="OUX36"/>
      <c r="OUY36"/>
      <c r="OUZ36"/>
      <c r="OVA36"/>
      <c r="OVB36"/>
      <c r="OVC36"/>
      <c r="OVD36"/>
      <c r="OVE36"/>
      <c r="OVF36"/>
      <c r="OVG36"/>
      <c r="OVH36"/>
      <c r="OVI36"/>
      <c r="OVJ36"/>
      <c r="OVK36"/>
      <c r="OVL36"/>
      <c r="OVM36"/>
      <c r="OVN36"/>
      <c r="OVO36"/>
      <c r="OVP36"/>
      <c r="OVQ36"/>
      <c r="OVR36"/>
      <c r="OVS36"/>
      <c r="OVT36"/>
      <c r="OVU36"/>
      <c r="OVV36"/>
      <c r="OVW36"/>
      <c r="OVX36"/>
      <c r="OVY36"/>
      <c r="OVZ36"/>
      <c r="OWA36"/>
      <c r="OWB36"/>
      <c r="OWC36"/>
      <c r="OWD36"/>
      <c r="OWE36"/>
      <c r="OWF36"/>
      <c r="OWG36"/>
      <c r="OWH36"/>
      <c r="OWI36"/>
      <c r="OWJ36"/>
      <c r="OWK36"/>
      <c r="OWL36"/>
      <c r="OWM36"/>
      <c r="OWN36"/>
      <c r="OWO36"/>
      <c r="OWP36"/>
      <c r="OWQ36"/>
      <c r="OWR36"/>
      <c r="OWS36"/>
      <c r="OWT36"/>
      <c r="OWU36"/>
      <c r="OWV36"/>
      <c r="OWW36"/>
      <c r="OWX36"/>
      <c r="OWY36"/>
      <c r="OWZ36"/>
      <c r="OXA36"/>
      <c r="OXB36"/>
      <c r="OXC36"/>
      <c r="OXD36"/>
      <c r="OXE36"/>
      <c r="OXF36"/>
      <c r="OXG36"/>
      <c r="OXH36"/>
      <c r="OXI36"/>
      <c r="OXJ36"/>
      <c r="OXK36"/>
      <c r="OXL36"/>
      <c r="OXM36"/>
      <c r="OXN36"/>
      <c r="OXO36"/>
      <c r="OXP36"/>
      <c r="OXQ36"/>
      <c r="OXR36"/>
      <c r="OXS36"/>
      <c r="OXT36"/>
      <c r="OXU36"/>
      <c r="OXV36"/>
      <c r="OXW36"/>
      <c r="OXX36"/>
      <c r="OXY36"/>
      <c r="OXZ36"/>
      <c r="OYA36"/>
      <c r="OYB36"/>
      <c r="OYC36"/>
      <c r="OYD36"/>
      <c r="OYE36"/>
      <c r="OYF36"/>
      <c r="OYG36"/>
      <c r="OYH36"/>
      <c r="OYI36"/>
      <c r="OYJ36"/>
      <c r="OYK36"/>
      <c r="OYL36"/>
      <c r="OYM36"/>
      <c r="OYN36"/>
      <c r="OYO36"/>
      <c r="OYP36"/>
      <c r="OYQ36"/>
      <c r="OYR36"/>
      <c r="OYS36"/>
      <c r="OYT36"/>
      <c r="OYU36"/>
      <c r="OYV36"/>
      <c r="OYW36"/>
      <c r="OYX36"/>
      <c r="OYY36"/>
      <c r="OYZ36"/>
      <c r="OZA36"/>
      <c r="OZB36"/>
      <c r="OZC36"/>
      <c r="OZD36"/>
      <c r="OZE36"/>
      <c r="OZF36"/>
      <c r="OZG36"/>
      <c r="OZH36"/>
      <c r="OZI36"/>
      <c r="OZJ36"/>
      <c r="OZK36"/>
      <c r="OZL36"/>
      <c r="OZM36"/>
      <c r="OZN36"/>
      <c r="OZO36"/>
      <c r="OZP36"/>
      <c r="OZQ36"/>
      <c r="OZR36"/>
      <c r="OZS36"/>
      <c r="OZT36"/>
      <c r="OZU36"/>
      <c r="OZV36"/>
      <c r="OZW36"/>
      <c r="OZX36"/>
      <c r="OZY36"/>
      <c r="OZZ36"/>
      <c r="PAA36"/>
      <c r="PAB36"/>
      <c r="PAC36"/>
      <c r="PAD36"/>
      <c r="PAE36"/>
      <c r="PAF36"/>
      <c r="PAG36"/>
      <c r="PAH36"/>
      <c r="PAI36"/>
      <c r="PAJ36"/>
      <c r="PAK36"/>
      <c r="PAL36"/>
      <c r="PAM36"/>
      <c r="PAN36"/>
      <c r="PAO36"/>
      <c r="PAP36"/>
      <c r="PAQ36"/>
      <c r="PAR36"/>
      <c r="PAS36"/>
      <c r="PAT36"/>
      <c r="PAU36"/>
      <c r="PAV36"/>
      <c r="PAW36"/>
      <c r="PAX36"/>
      <c r="PAY36"/>
      <c r="PAZ36"/>
      <c r="PBA36"/>
      <c r="PBB36"/>
      <c r="PBC36"/>
      <c r="PBD36"/>
      <c r="PBE36"/>
      <c r="PBF36"/>
      <c r="PBG36"/>
      <c r="PBH36"/>
      <c r="PBI36"/>
      <c r="PBJ36"/>
      <c r="PBK36"/>
      <c r="PBL36"/>
      <c r="PBM36"/>
      <c r="PBN36"/>
      <c r="PBO36"/>
      <c r="PBP36"/>
      <c r="PBQ36"/>
      <c r="PBR36"/>
      <c r="PBS36"/>
      <c r="PBT36"/>
      <c r="PBU36"/>
      <c r="PBV36"/>
      <c r="PBW36"/>
      <c r="PBX36"/>
      <c r="PBY36"/>
      <c r="PBZ36"/>
      <c r="PCA36"/>
      <c r="PCB36"/>
      <c r="PCC36"/>
      <c r="PCD36"/>
      <c r="PCE36"/>
      <c r="PCF36"/>
      <c r="PCG36"/>
      <c r="PCH36"/>
      <c r="PCI36"/>
      <c r="PCJ36"/>
      <c r="PCK36"/>
      <c r="PCL36"/>
      <c r="PCM36"/>
      <c r="PCN36"/>
      <c r="PCO36"/>
      <c r="PCP36"/>
      <c r="PCQ36"/>
      <c r="PCR36"/>
      <c r="PCS36"/>
      <c r="PCT36"/>
      <c r="PCU36"/>
      <c r="PCV36"/>
      <c r="PCW36"/>
      <c r="PCX36"/>
      <c r="PCY36"/>
      <c r="PCZ36"/>
      <c r="PDA36"/>
      <c r="PDB36"/>
      <c r="PDC36"/>
      <c r="PDD36"/>
      <c r="PDE36"/>
      <c r="PDF36"/>
      <c r="PDG36"/>
      <c r="PDH36"/>
      <c r="PDI36"/>
      <c r="PDJ36"/>
      <c r="PDK36"/>
      <c r="PDL36"/>
      <c r="PDM36"/>
      <c r="PDN36"/>
      <c r="PDO36"/>
      <c r="PDP36"/>
      <c r="PDQ36"/>
      <c r="PDR36"/>
      <c r="PDS36"/>
      <c r="PDT36"/>
      <c r="PDU36"/>
      <c r="PDV36"/>
      <c r="PDW36"/>
      <c r="PDX36"/>
      <c r="PDY36"/>
      <c r="PDZ36"/>
      <c r="PEA36"/>
      <c r="PEB36"/>
      <c r="PEC36"/>
      <c r="PED36"/>
      <c r="PEE36"/>
      <c r="PEF36"/>
      <c r="PEG36"/>
      <c r="PEH36"/>
      <c r="PEI36"/>
      <c r="PEJ36"/>
      <c r="PEK36"/>
      <c r="PEL36"/>
      <c r="PEM36"/>
      <c r="PEN36"/>
      <c r="PEO36"/>
      <c r="PEP36"/>
      <c r="PEQ36"/>
      <c r="PER36"/>
      <c r="PES36"/>
      <c r="PET36"/>
      <c r="PEU36"/>
      <c r="PEV36"/>
      <c r="PEW36"/>
      <c r="PEX36"/>
      <c r="PEY36"/>
      <c r="PEZ36"/>
      <c r="PFA36"/>
      <c r="PFB36"/>
      <c r="PFC36"/>
      <c r="PFD36"/>
      <c r="PFE36"/>
      <c r="PFF36"/>
      <c r="PFG36"/>
      <c r="PFH36"/>
      <c r="PFI36"/>
      <c r="PFJ36"/>
      <c r="PFK36"/>
      <c r="PFL36"/>
      <c r="PFM36"/>
      <c r="PFN36"/>
      <c r="PFO36"/>
      <c r="PFP36"/>
      <c r="PFQ36"/>
      <c r="PFR36"/>
      <c r="PFS36"/>
      <c r="PFT36"/>
      <c r="PFU36"/>
      <c r="PFV36"/>
      <c r="PFW36"/>
      <c r="PFX36"/>
      <c r="PFY36"/>
      <c r="PFZ36"/>
      <c r="PGA36"/>
      <c r="PGB36"/>
      <c r="PGC36"/>
      <c r="PGD36"/>
      <c r="PGE36"/>
      <c r="PGF36"/>
      <c r="PGG36"/>
      <c r="PGH36"/>
      <c r="PGI36"/>
      <c r="PGJ36"/>
      <c r="PGK36"/>
      <c r="PGL36"/>
      <c r="PGM36"/>
      <c r="PGN36"/>
      <c r="PGO36"/>
      <c r="PGP36"/>
      <c r="PGQ36"/>
      <c r="PGR36"/>
      <c r="PGS36"/>
      <c r="PGT36"/>
      <c r="PGU36"/>
      <c r="PGV36"/>
      <c r="PGW36"/>
      <c r="PGX36"/>
      <c r="PGY36"/>
      <c r="PGZ36"/>
      <c r="PHA36"/>
      <c r="PHB36"/>
      <c r="PHC36"/>
      <c r="PHD36"/>
      <c r="PHE36"/>
      <c r="PHF36"/>
      <c r="PHG36"/>
      <c r="PHH36"/>
      <c r="PHI36"/>
      <c r="PHJ36"/>
      <c r="PHK36"/>
      <c r="PHL36"/>
      <c r="PHM36"/>
      <c r="PHN36"/>
      <c r="PHO36"/>
      <c r="PHP36"/>
      <c r="PHQ36"/>
      <c r="PHR36"/>
      <c r="PHS36"/>
      <c r="PHT36"/>
      <c r="PHU36"/>
      <c r="PHV36"/>
      <c r="PHW36"/>
      <c r="PHX36"/>
      <c r="PHY36"/>
      <c r="PHZ36"/>
      <c r="PIA36"/>
      <c r="PIB36"/>
      <c r="PIC36"/>
      <c r="PID36"/>
      <c r="PIE36"/>
      <c r="PIF36"/>
      <c r="PIG36"/>
      <c r="PIH36"/>
      <c r="PII36"/>
      <c r="PIJ36"/>
      <c r="PIK36"/>
      <c r="PIL36"/>
      <c r="PIM36"/>
      <c r="PIN36"/>
      <c r="PIO36"/>
      <c r="PIP36"/>
      <c r="PIQ36"/>
      <c r="PIR36"/>
      <c r="PIS36"/>
      <c r="PIT36"/>
      <c r="PIU36"/>
      <c r="PIV36"/>
      <c r="PIW36"/>
      <c r="PIX36"/>
      <c r="PIY36"/>
      <c r="PIZ36"/>
      <c r="PJA36"/>
      <c r="PJB36"/>
      <c r="PJC36"/>
      <c r="PJD36"/>
      <c r="PJE36"/>
      <c r="PJF36"/>
      <c r="PJG36"/>
      <c r="PJH36"/>
      <c r="PJI36"/>
      <c r="PJJ36"/>
      <c r="PJK36"/>
      <c r="PJL36"/>
      <c r="PJM36"/>
      <c r="PJN36"/>
      <c r="PJO36"/>
      <c r="PJP36"/>
      <c r="PJQ36"/>
      <c r="PJR36"/>
      <c r="PJS36"/>
      <c r="PJT36"/>
      <c r="PJU36"/>
      <c r="PJV36"/>
      <c r="PJW36"/>
      <c r="PJX36"/>
      <c r="PJY36"/>
      <c r="PJZ36"/>
      <c r="PKA36"/>
      <c r="PKB36"/>
      <c r="PKC36"/>
      <c r="PKD36"/>
      <c r="PKE36"/>
      <c r="PKF36"/>
      <c r="PKG36"/>
      <c r="PKH36"/>
      <c r="PKI36"/>
      <c r="PKJ36"/>
      <c r="PKK36"/>
      <c r="PKL36"/>
      <c r="PKM36"/>
      <c r="PKN36"/>
      <c r="PKO36"/>
      <c r="PKP36"/>
      <c r="PKQ36"/>
      <c r="PKR36"/>
      <c r="PKS36"/>
      <c r="PKT36"/>
      <c r="PKU36"/>
      <c r="PKV36"/>
      <c r="PKW36"/>
      <c r="PKX36"/>
      <c r="PKY36"/>
      <c r="PKZ36"/>
      <c r="PLA36"/>
      <c r="PLB36"/>
      <c r="PLC36"/>
      <c r="PLD36"/>
      <c r="PLE36"/>
      <c r="PLF36"/>
      <c r="PLG36"/>
      <c r="PLH36"/>
      <c r="PLI36"/>
      <c r="PLJ36"/>
      <c r="PLK36"/>
      <c r="PLL36"/>
      <c r="PLM36"/>
      <c r="PLN36"/>
      <c r="PLO36"/>
      <c r="PLP36"/>
      <c r="PLQ36"/>
      <c r="PLR36"/>
      <c r="PLS36"/>
      <c r="PLT36"/>
      <c r="PLU36"/>
      <c r="PLV36"/>
      <c r="PLW36"/>
      <c r="PLX36"/>
      <c r="PLY36"/>
      <c r="PLZ36"/>
      <c r="PMA36"/>
      <c r="PMB36"/>
      <c r="PMC36"/>
      <c r="PMD36"/>
      <c r="PME36"/>
      <c r="PMF36"/>
      <c r="PMG36"/>
      <c r="PMH36"/>
      <c r="PMI36"/>
      <c r="PMJ36"/>
      <c r="PMK36"/>
      <c r="PML36"/>
      <c r="PMM36"/>
      <c r="PMN36"/>
      <c r="PMO36"/>
      <c r="PMP36"/>
      <c r="PMQ36"/>
      <c r="PMR36"/>
      <c r="PMS36"/>
      <c r="PMT36"/>
      <c r="PMU36"/>
      <c r="PMV36"/>
      <c r="PMW36"/>
      <c r="PMX36"/>
      <c r="PMY36"/>
      <c r="PMZ36"/>
      <c r="PNA36"/>
      <c r="PNB36"/>
      <c r="PNC36"/>
      <c r="PND36"/>
      <c r="PNE36"/>
      <c r="PNF36"/>
      <c r="PNG36"/>
      <c r="PNH36"/>
      <c r="PNI36"/>
      <c r="PNJ36"/>
      <c r="PNK36"/>
      <c r="PNL36"/>
      <c r="PNM36"/>
      <c r="PNN36"/>
      <c r="PNO36"/>
      <c r="PNP36"/>
      <c r="PNQ36"/>
      <c r="PNR36"/>
      <c r="PNS36"/>
      <c r="PNT36"/>
      <c r="PNU36"/>
      <c r="PNV36"/>
      <c r="PNW36"/>
      <c r="PNX36"/>
      <c r="PNY36"/>
      <c r="PNZ36"/>
      <c r="POA36"/>
      <c r="POB36"/>
      <c r="POC36"/>
      <c r="POD36"/>
      <c r="POE36"/>
      <c r="POF36"/>
      <c r="POG36"/>
      <c r="POH36"/>
      <c r="POI36"/>
      <c r="POJ36"/>
      <c r="POK36"/>
      <c r="POL36"/>
      <c r="POM36"/>
      <c r="PON36"/>
      <c r="POO36"/>
      <c r="POP36"/>
      <c r="POQ36"/>
      <c r="POR36"/>
      <c r="POS36"/>
      <c r="POT36"/>
      <c r="POU36"/>
      <c r="POV36"/>
      <c r="POW36"/>
      <c r="POX36"/>
      <c r="POY36"/>
      <c r="POZ36"/>
      <c r="PPA36"/>
      <c r="PPB36"/>
      <c r="PPC36"/>
      <c r="PPD36"/>
      <c r="PPE36"/>
      <c r="PPF36"/>
      <c r="PPG36"/>
      <c r="PPH36"/>
      <c r="PPI36"/>
      <c r="PPJ36"/>
      <c r="PPK36"/>
      <c r="PPL36"/>
      <c r="PPM36"/>
      <c r="PPN36"/>
      <c r="PPO36"/>
      <c r="PPP36"/>
      <c r="PPQ36"/>
      <c r="PPR36"/>
      <c r="PPS36"/>
      <c r="PPT36"/>
      <c r="PPU36"/>
      <c r="PPV36"/>
      <c r="PPW36"/>
      <c r="PPX36"/>
      <c r="PPY36"/>
      <c r="PPZ36"/>
      <c r="PQA36"/>
      <c r="PQB36"/>
      <c r="PQC36"/>
      <c r="PQD36"/>
      <c r="PQE36"/>
      <c r="PQF36"/>
      <c r="PQG36"/>
      <c r="PQH36"/>
      <c r="PQI36"/>
      <c r="PQJ36"/>
      <c r="PQK36"/>
      <c r="PQL36"/>
      <c r="PQM36"/>
      <c r="PQN36"/>
      <c r="PQO36"/>
      <c r="PQP36"/>
      <c r="PQQ36"/>
      <c r="PQR36"/>
      <c r="PQS36"/>
      <c r="PQT36"/>
      <c r="PQU36"/>
      <c r="PQV36"/>
      <c r="PQW36"/>
      <c r="PQX36"/>
      <c r="PQY36"/>
      <c r="PQZ36"/>
      <c r="PRA36"/>
      <c r="PRB36"/>
      <c r="PRC36"/>
      <c r="PRD36"/>
      <c r="PRE36"/>
      <c r="PRF36"/>
      <c r="PRG36"/>
      <c r="PRH36"/>
      <c r="PRI36"/>
      <c r="PRJ36"/>
      <c r="PRK36"/>
      <c r="PRL36"/>
      <c r="PRM36"/>
      <c r="PRN36"/>
      <c r="PRO36"/>
      <c r="PRP36"/>
      <c r="PRQ36"/>
      <c r="PRR36"/>
      <c r="PRS36"/>
      <c r="PRT36"/>
      <c r="PRU36"/>
      <c r="PRV36"/>
      <c r="PRW36"/>
      <c r="PRX36"/>
      <c r="PRY36"/>
      <c r="PRZ36"/>
      <c r="PSA36"/>
      <c r="PSB36"/>
      <c r="PSC36"/>
      <c r="PSD36"/>
      <c r="PSE36"/>
      <c r="PSF36"/>
      <c r="PSG36"/>
      <c r="PSH36"/>
      <c r="PSI36"/>
      <c r="PSJ36"/>
      <c r="PSK36"/>
      <c r="PSL36"/>
      <c r="PSM36"/>
      <c r="PSN36"/>
      <c r="PSO36"/>
      <c r="PSP36"/>
      <c r="PSQ36"/>
      <c r="PSR36"/>
      <c r="PSS36"/>
      <c r="PST36"/>
      <c r="PSU36"/>
      <c r="PSV36"/>
      <c r="PSW36"/>
      <c r="PSX36"/>
      <c r="PSY36"/>
      <c r="PSZ36"/>
      <c r="PTA36"/>
      <c r="PTB36"/>
      <c r="PTC36"/>
      <c r="PTD36"/>
      <c r="PTE36"/>
      <c r="PTF36"/>
      <c r="PTG36"/>
      <c r="PTH36"/>
      <c r="PTI36"/>
      <c r="PTJ36"/>
      <c r="PTK36"/>
      <c r="PTL36"/>
      <c r="PTM36"/>
      <c r="PTN36"/>
      <c r="PTO36"/>
      <c r="PTP36"/>
      <c r="PTQ36"/>
      <c r="PTR36"/>
      <c r="PTS36"/>
      <c r="PTT36"/>
      <c r="PTU36"/>
      <c r="PTV36"/>
      <c r="PTW36"/>
      <c r="PTX36"/>
      <c r="PTY36"/>
      <c r="PTZ36"/>
      <c r="PUA36"/>
      <c r="PUB36"/>
      <c r="PUC36"/>
      <c r="PUD36"/>
      <c r="PUE36"/>
      <c r="PUF36"/>
      <c r="PUG36"/>
      <c r="PUH36"/>
      <c r="PUI36"/>
      <c r="PUJ36"/>
      <c r="PUK36"/>
      <c r="PUL36"/>
      <c r="PUM36"/>
      <c r="PUN36"/>
      <c r="PUO36"/>
      <c r="PUP36"/>
      <c r="PUQ36"/>
      <c r="PUR36"/>
      <c r="PUS36"/>
      <c r="PUT36"/>
      <c r="PUU36"/>
      <c r="PUV36"/>
      <c r="PUW36"/>
      <c r="PUX36"/>
      <c r="PUY36"/>
      <c r="PUZ36"/>
      <c r="PVA36"/>
      <c r="PVB36"/>
      <c r="PVC36"/>
      <c r="PVD36"/>
      <c r="PVE36"/>
      <c r="PVF36"/>
      <c r="PVG36"/>
      <c r="PVH36"/>
      <c r="PVI36"/>
      <c r="PVJ36"/>
      <c r="PVK36"/>
      <c r="PVL36"/>
      <c r="PVM36"/>
      <c r="PVN36"/>
      <c r="PVO36"/>
      <c r="PVP36"/>
      <c r="PVQ36"/>
      <c r="PVR36"/>
      <c r="PVS36"/>
      <c r="PVT36"/>
      <c r="PVU36"/>
      <c r="PVV36"/>
      <c r="PVW36"/>
      <c r="PVX36"/>
      <c r="PVY36"/>
      <c r="PVZ36"/>
      <c r="PWA36"/>
      <c r="PWB36"/>
      <c r="PWC36"/>
      <c r="PWD36"/>
      <c r="PWE36"/>
      <c r="PWF36"/>
      <c r="PWG36"/>
      <c r="PWH36"/>
      <c r="PWI36"/>
      <c r="PWJ36"/>
      <c r="PWK36"/>
      <c r="PWL36"/>
      <c r="PWM36"/>
      <c r="PWN36"/>
      <c r="PWO36"/>
      <c r="PWP36"/>
      <c r="PWQ36"/>
      <c r="PWR36"/>
      <c r="PWS36"/>
      <c r="PWT36"/>
      <c r="PWU36"/>
      <c r="PWV36"/>
      <c r="PWW36"/>
      <c r="PWX36"/>
      <c r="PWY36"/>
      <c r="PWZ36"/>
      <c r="PXA36"/>
      <c r="PXB36"/>
      <c r="PXC36"/>
      <c r="PXD36"/>
      <c r="PXE36"/>
      <c r="PXF36"/>
      <c r="PXG36"/>
      <c r="PXH36"/>
      <c r="PXI36"/>
      <c r="PXJ36"/>
      <c r="PXK36"/>
      <c r="PXL36"/>
      <c r="PXM36"/>
      <c r="PXN36"/>
      <c r="PXO36"/>
      <c r="PXP36"/>
      <c r="PXQ36"/>
      <c r="PXR36"/>
      <c r="PXS36"/>
      <c r="PXT36"/>
      <c r="PXU36"/>
      <c r="PXV36"/>
      <c r="PXW36"/>
      <c r="PXX36"/>
      <c r="PXY36"/>
      <c r="PXZ36"/>
      <c r="PYA36"/>
      <c r="PYB36"/>
      <c r="PYC36"/>
      <c r="PYD36"/>
      <c r="PYE36"/>
      <c r="PYF36"/>
      <c r="PYG36"/>
      <c r="PYH36"/>
      <c r="PYI36"/>
      <c r="PYJ36"/>
      <c r="PYK36"/>
      <c r="PYL36"/>
      <c r="PYM36"/>
      <c r="PYN36"/>
      <c r="PYO36"/>
      <c r="PYP36"/>
      <c r="PYQ36"/>
      <c r="PYR36"/>
      <c r="PYS36"/>
      <c r="PYT36"/>
      <c r="PYU36"/>
      <c r="PYV36"/>
      <c r="PYW36"/>
      <c r="PYX36"/>
      <c r="PYY36"/>
      <c r="PYZ36"/>
      <c r="PZA36"/>
      <c r="PZB36"/>
      <c r="PZC36"/>
      <c r="PZD36"/>
      <c r="PZE36"/>
      <c r="PZF36"/>
      <c r="PZG36"/>
      <c r="PZH36"/>
      <c r="PZI36"/>
      <c r="PZJ36"/>
      <c r="PZK36"/>
      <c r="PZL36"/>
      <c r="PZM36"/>
      <c r="PZN36"/>
      <c r="PZO36"/>
      <c r="PZP36"/>
      <c r="PZQ36"/>
      <c r="PZR36"/>
      <c r="PZS36"/>
      <c r="PZT36"/>
      <c r="PZU36"/>
      <c r="PZV36"/>
      <c r="PZW36"/>
      <c r="PZX36"/>
      <c r="PZY36"/>
      <c r="PZZ36"/>
      <c r="QAA36"/>
      <c r="QAB36"/>
      <c r="QAC36"/>
      <c r="QAD36"/>
      <c r="QAE36"/>
      <c r="QAF36"/>
      <c r="QAG36"/>
      <c r="QAH36"/>
      <c r="QAI36"/>
      <c r="QAJ36"/>
      <c r="QAK36"/>
      <c r="QAL36"/>
      <c r="QAM36"/>
      <c r="QAN36"/>
      <c r="QAO36"/>
      <c r="QAP36"/>
      <c r="QAQ36"/>
      <c r="QAR36"/>
      <c r="QAS36"/>
      <c r="QAT36"/>
      <c r="QAU36"/>
      <c r="QAV36"/>
      <c r="QAW36"/>
      <c r="QAX36"/>
      <c r="QAY36"/>
      <c r="QAZ36"/>
      <c r="QBA36"/>
      <c r="QBB36"/>
      <c r="QBC36"/>
      <c r="QBD36"/>
      <c r="QBE36"/>
      <c r="QBF36"/>
      <c r="QBG36"/>
      <c r="QBH36"/>
      <c r="QBI36"/>
      <c r="QBJ36"/>
      <c r="QBK36"/>
      <c r="QBL36"/>
      <c r="QBM36"/>
      <c r="QBN36"/>
      <c r="QBO36"/>
      <c r="QBP36"/>
      <c r="QBQ36"/>
      <c r="QBR36"/>
      <c r="QBS36"/>
      <c r="QBT36"/>
      <c r="QBU36"/>
      <c r="QBV36"/>
      <c r="QBW36"/>
      <c r="QBX36"/>
      <c r="QBY36"/>
      <c r="QBZ36"/>
      <c r="QCA36"/>
      <c r="QCB36"/>
      <c r="QCC36"/>
      <c r="QCD36"/>
      <c r="QCE36"/>
      <c r="QCF36"/>
      <c r="QCG36"/>
      <c r="QCH36"/>
      <c r="QCI36"/>
      <c r="QCJ36"/>
      <c r="QCK36"/>
      <c r="QCL36"/>
      <c r="QCM36"/>
      <c r="QCN36"/>
      <c r="QCO36"/>
      <c r="QCP36"/>
      <c r="QCQ36"/>
      <c r="QCR36"/>
      <c r="QCS36"/>
      <c r="QCT36"/>
      <c r="QCU36"/>
      <c r="QCV36"/>
      <c r="QCW36"/>
      <c r="QCX36"/>
      <c r="QCY36"/>
      <c r="QCZ36"/>
      <c r="QDA36"/>
      <c r="QDB36"/>
      <c r="QDC36"/>
      <c r="QDD36"/>
      <c r="QDE36"/>
      <c r="QDF36"/>
      <c r="QDG36"/>
      <c r="QDH36"/>
      <c r="QDI36"/>
      <c r="QDJ36"/>
      <c r="QDK36"/>
      <c r="QDL36"/>
      <c r="QDM36"/>
      <c r="QDN36"/>
      <c r="QDO36"/>
      <c r="QDP36"/>
      <c r="QDQ36"/>
      <c r="QDR36"/>
      <c r="QDS36"/>
      <c r="QDT36"/>
      <c r="QDU36"/>
      <c r="QDV36"/>
      <c r="QDW36"/>
      <c r="QDX36"/>
      <c r="QDY36"/>
      <c r="QDZ36"/>
      <c r="QEA36"/>
      <c r="QEB36"/>
      <c r="QEC36"/>
      <c r="QED36"/>
      <c r="QEE36"/>
      <c r="QEF36"/>
      <c r="QEG36"/>
      <c r="QEH36"/>
      <c r="QEI36"/>
      <c r="QEJ36"/>
      <c r="QEK36"/>
      <c r="QEL36"/>
      <c r="QEM36"/>
      <c r="QEN36"/>
      <c r="QEO36"/>
      <c r="QEP36"/>
      <c r="QEQ36"/>
      <c r="QER36"/>
      <c r="QES36"/>
      <c r="QET36"/>
      <c r="QEU36"/>
      <c r="QEV36"/>
      <c r="QEW36"/>
      <c r="QEX36"/>
      <c r="QEY36"/>
      <c r="QEZ36"/>
      <c r="QFA36"/>
      <c r="QFB36"/>
      <c r="QFC36"/>
      <c r="QFD36"/>
      <c r="QFE36"/>
      <c r="QFF36"/>
      <c r="QFG36"/>
      <c r="QFH36"/>
      <c r="QFI36"/>
      <c r="QFJ36"/>
      <c r="QFK36"/>
      <c r="QFL36"/>
      <c r="QFM36"/>
      <c r="QFN36"/>
      <c r="QFO36"/>
      <c r="QFP36"/>
      <c r="QFQ36"/>
      <c r="QFR36"/>
      <c r="QFS36"/>
      <c r="QFT36"/>
      <c r="QFU36"/>
      <c r="QFV36"/>
      <c r="QFW36"/>
      <c r="QFX36"/>
      <c r="QFY36"/>
      <c r="QFZ36"/>
      <c r="QGA36"/>
      <c r="QGB36"/>
      <c r="QGC36"/>
      <c r="QGD36"/>
      <c r="QGE36"/>
      <c r="QGF36"/>
      <c r="QGG36"/>
      <c r="QGH36"/>
      <c r="QGI36"/>
      <c r="QGJ36"/>
      <c r="QGK36"/>
      <c r="QGL36"/>
      <c r="QGM36"/>
      <c r="QGN36"/>
      <c r="QGO36"/>
      <c r="QGP36"/>
      <c r="QGQ36"/>
      <c r="QGR36"/>
      <c r="QGS36"/>
      <c r="QGT36"/>
      <c r="QGU36"/>
      <c r="QGV36"/>
      <c r="QGW36"/>
      <c r="QGX36"/>
      <c r="QGY36"/>
      <c r="QGZ36"/>
      <c r="QHA36"/>
      <c r="QHB36"/>
      <c r="QHC36"/>
      <c r="QHD36"/>
      <c r="QHE36"/>
      <c r="QHF36"/>
      <c r="QHG36"/>
      <c r="QHH36"/>
      <c r="QHI36"/>
      <c r="QHJ36"/>
      <c r="QHK36"/>
      <c r="QHL36"/>
      <c r="QHM36"/>
      <c r="QHN36"/>
      <c r="QHO36"/>
      <c r="QHP36"/>
      <c r="QHQ36"/>
      <c r="QHR36"/>
      <c r="QHS36"/>
      <c r="QHT36"/>
      <c r="QHU36"/>
      <c r="QHV36"/>
      <c r="QHW36"/>
      <c r="QHX36"/>
      <c r="QHY36"/>
      <c r="QHZ36"/>
      <c r="QIA36"/>
      <c r="QIB36"/>
      <c r="QIC36"/>
      <c r="QID36"/>
      <c r="QIE36"/>
      <c r="QIF36"/>
      <c r="QIG36"/>
      <c r="QIH36"/>
      <c r="QII36"/>
      <c r="QIJ36"/>
      <c r="QIK36"/>
      <c r="QIL36"/>
      <c r="QIM36"/>
      <c r="QIN36"/>
      <c r="QIO36"/>
      <c r="QIP36"/>
      <c r="QIQ36"/>
      <c r="QIR36"/>
      <c r="QIS36"/>
      <c r="QIT36"/>
      <c r="QIU36"/>
      <c r="QIV36"/>
      <c r="QIW36"/>
      <c r="QIX36"/>
      <c r="QIY36"/>
      <c r="QIZ36"/>
      <c r="QJA36"/>
      <c r="QJB36"/>
      <c r="QJC36"/>
      <c r="QJD36"/>
      <c r="QJE36"/>
      <c r="QJF36"/>
      <c r="QJG36"/>
      <c r="QJH36"/>
      <c r="QJI36"/>
      <c r="QJJ36"/>
      <c r="QJK36"/>
      <c r="QJL36"/>
      <c r="QJM36"/>
      <c r="QJN36"/>
      <c r="QJO36"/>
      <c r="QJP36"/>
      <c r="QJQ36"/>
      <c r="QJR36"/>
      <c r="QJS36"/>
      <c r="QJT36"/>
      <c r="QJU36"/>
      <c r="QJV36"/>
      <c r="QJW36"/>
      <c r="QJX36"/>
      <c r="QJY36"/>
      <c r="QJZ36"/>
      <c r="QKA36"/>
      <c r="QKB36"/>
      <c r="QKC36"/>
      <c r="QKD36"/>
      <c r="QKE36"/>
      <c r="QKF36"/>
      <c r="QKG36"/>
      <c r="QKH36"/>
      <c r="QKI36"/>
      <c r="QKJ36"/>
      <c r="QKK36"/>
      <c r="QKL36"/>
      <c r="QKM36"/>
      <c r="QKN36"/>
      <c r="QKO36"/>
      <c r="QKP36"/>
      <c r="QKQ36"/>
      <c r="QKR36"/>
      <c r="QKS36"/>
      <c r="QKT36"/>
      <c r="QKU36"/>
      <c r="QKV36"/>
      <c r="QKW36"/>
      <c r="QKX36"/>
      <c r="QKY36"/>
      <c r="QKZ36"/>
      <c r="QLA36"/>
      <c r="QLB36"/>
      <c r="QLC36"/>
      <c r="QLD36"/>
      <c r="QLE36"/>
      <c r="QLF36"/>
      <c r="QLG36"/>
      <c r="QLH36"/>
      <c r="QLI36"/>
      <c r="QLJ36"/>
      <c r="QLK36"/>
      <c r="QLL36"/>
      <c r="QLM36"/>
      <c r="QLN36"/>
      <c r="QLO36"/>
      <c r="QLP36"/>
      <c r="QLQ36"/>
      <c r="QLR36"/>
      <c r="QLS36"/>
      <c r="QLT36"/>
      <c r="QLU36"/>
      <c r="QLV36"/>
      <c r="QLW36"/>
      <c r="QLX36"/>
      <c r="QLY36"/>
      <c r="QLZ36"/>
      <c r="QMA36"/>
      <c r="QMB36"/>
      <c r="QMC36"/>
      <c r="QMD36"/>
      <c r="QME36"/>
      <c r="QMF36"/>
      <c r="QMG36"/>
      <c r="QMH36"/>
      <c r="QMI36"/>
      <c r="QMJ36"/>
      <c r="QMK36"/>
      <c r="QML36"/>
      <c r="QMM36"/>
      <c r="QMN36"/>
      <c r="QMO36"/>
      <c r="QMP36"/>
      <c r="QMQ36"/>
      <c r="QMR36"/>
      <c r="QMS36"/>
      <c r="QMT36"/>
      <c r="QMU36"/>
      <c r="QMV36"/>
      <c r="QMW36"/>
      <c r="QMX36"/>
      <c r="QMY36"/>
      <c r="QMZ36"/>
      <c r="QNA36"/>
      <c r="QNB36"/>
      <c r="QNC36"/>
      <c r="QND36"/>
      <c r="QNE36"/>
      <c r="QNF36"/>
      <c r="QNG36"/>
      <c r="QNH36"/>
      <c r="QNI36"/>
      <c r="QNJ36"/>
      <c r="QNK36"/>
      <c r="QNL36"/>
      <c r="QNM36"/>
      <c r="QNN36"/>
      <c r="QNO36"/>
      <c r="QNP36"/>
      <c r="QNQ36"/>
      <c r="QNR36"/>
      <c r="QNS36"/>
      <c r="QNT36"/>
      <c r="QNU36"/>
      <c r="QNV36"/>
      <c r="QNW36"/>
      <c r="QNX36"/>
      <c r="QNY36"/>
      <c r="QNZ36"/>
      <c r="QOA36"/>
      <c r="QOB36"/>
      <c r="QOC36"/>
      <c r="QOD36"/>
      <c r="QOE36"/>
      <c r="QOF36"/>
      <c r="QOG36"/>
      <c r="QOH36"/>
      <c r="QOI36"/>
      <c r="QOJ36"/>
      <c r="QOK36"/>
      <c r="QOL36"/>
      <c r="QOM36"/>
      <c r="QON36"/>
      <c r="QOO36"/>
      <c r="QOP36"/>
      <c r="QOQ36"/>
      <c r="QOR36"/>
      <c r="QOS36"/>
      <c r="QOT36"/>
      <c r="QOU36"/>
      <c r="QOV36"/>
      <c r="QOW36"/>
      <c r="QOX36"/>
      <c r="QOY36"/>
      <c r="QOZ36"/>
      <c r="QPA36"/>
      <c r="QPB36"/>
      <c r="QPC36"/>
      <c r="QPD36"/>
      <c r="QPE36"/>
      <c r="QPF36"/>
      <c r="QPG36"/>
      <c r="QPH36"/>
      <c r="QPI36"/>
      <c r="QPJ36"/>
      <c r="QPK36"/>
      <c r="QPL36"/>
      <c r="QPM36"/>
      <c r="QPN36"/>
      <c r="QPO36"/>
      <c r="QPP36"/>
      <c r="QPQ36"/>
      <c r="QPR36"/>
      <c r="QPS36"/>
      <c r="QPT36"/>
      <c r="QPU36"/>
      <c r="QPV36"/>
      <c r="QPW36"/>
      <c r="QPX36"/>
      <c r="QPY36"/>
      <c r="QPZ36"/>
      <c r="QQA36"/>
      <c r="QQB36"/>
      <c r="QQC36"/>
      <c r="QQD36"/>
      <c r="QQE36"/>
      <c r="QQF36"/>
      <c r="QQG36"/>
      <c r="QQH36"/>
      <c r="QQI36"/>
      <c r="QQJ36"/>
      <c r="QQK36"/>
      <c r="QQL36"/>
      <c r="QQM36"/>
      <c r="QQN36"/>
      <c r="QQO36"/>
      <c r="QQP36"/>
      <c r="QQQ36"/>
      <c r="QQR36"/>
      <c r="QQS36"/>
      <c r="QQT36"/>
      <c r="QQU36"/>
      <c r="QQV36"/>
      <c r="QQW36"/>
      <c r="QQX36"/>
      <c r="QQY36"/>
      <c r="QQZ36"/>
      <c r="QRA36"/>
      <c r="QRB36"/>
      <c r="QRC36"/>
      <c r="QRD36"/>
      <c r="QRE36"/>
      <c r="QRF36"/>
      <c r="QRG36"/>
      <c r="QRH36"/>
      <c r="QRI36"/>
      <c r="QRJ36"/>
      <c r="QRK36"/>
      <c r="QRL36"/>
      <c r="QRM36"/>
      <c r="QRN36"/>
      <c r="QRO36"/>
      <c r="QRP36"/>
      <c r="QRQ36"/>
      <c r="QRR36"/>
      <c r="QRS36"/>
      <c r="QRT36"/>
      <c r="QRU36"/>
      <c r="QRV36"/>
      <c r="QRW36"/>
      <c r="QRX36"/>
      <c r="QRY36"/>
      <c r="QRZ36"/>
      <c r="QSA36"/>
      <c r="QSB36"/>
      <c r="QSC36"/>
      <c r="QSD36"/>
      <c r="QSE36"/>
      <c r="QSF36"/>
      <c r="QSG36"/>
      <c r="QSH36"/>
      <c r="QSI36"/>
      <c r="QSJ36"/>
      <c r="QSK36"/>
      <c r="QSL36"/>
      <c r="QSM36"/>
      <c r="QSN36"/>
      <c r="QSO36"/>
      <c r="QSP36"/>
      <c r="QSQ36"/>
      <c r="QSR36"/>
      <c r="QSS36"/>
      <c r="QST36"/>
      <c r="QSU36"/>
      <c r="QSV36"/>
      <c r="QSW36"/>
      <c r="QSX36"/>
      <c r="QSY36"/>
      <c r="QSZ36"/>
      <c r="QTA36"/>
      <c r="QTB36"/>
      <c r="QTC36"/>
      <c r="QTD36"/>
      <c r="QTE36"/>
      <c r="QTF36"/>
      <c r="QTG36"/>
      <c r="QTH36"/>
      <c r="QTI36"/>
      <c r="QTJ36"/>
      <c r="QTK36"/>
      <c r="QTL36"/>
      <c r="QTM36"/>
      <c r="QTN36"/>
      <c r="QTO36"/>
      <c r="QTP36"/>
      <c r="QTQ36"/>
      <c r="QTR36"/>
      <c r="QTS36"/>
      <c r="QTT36"/>
      <c r="QTU36"/>
      <c r="QTV36"/>
      <c r="QTW36"/>
      <c r="QTX36"/>
      <c r="QTY36"/>
      <c r="QTZ36"/>
      <c r="QUA36"/>
      <c r="QUB36"/>
      <c r="QUC36"/>
      <c r="QUD36"/>
      <c r="QUE36"/>
      <c r="QUF36"/>
      <c r="QUG36"/>
      <c r="QUH36"/>
      <c r="QUI36"/>
      <c r="QUJ36"/>
      <c r="QUK36"/>
      <c r="QUL36"/>
      <c r="QUM36"/>
      <c r="QUN36"/>
      <c r="QUO36"/>
      <c r="QUP36"/>
      <c r="QUQ36"/>
      <c r="QUR36"/>
      <c r="QUS36"/>
      <c r="QUT36"/>
      <c r="QUU36"/>
      <c r="QUV36"/>
      <c r="QUW36"/>
      <c r="QUX36"/>
      <c r="QUY36"/>
      <c r="QUZ36"/>
      <c r="QVA36"/>
      <c r="QVB36"/>
      <c r="QVC36"/>
      <c r="QVD36"/>
      <c r="QVE36"/>
      <c r="QVF36"/>
      <c r="QVG36"/>
      <c r="QVH36"/>
      <c r="QVI36"/>
      <c r="QVJ36"/>
      <c r="QVK36"/>
      <c r="QVL36"/>
      <c r="QVM36"/>
      <c r="QVN36"/>
      <c r="QVO36"/>
      <c r="QVP36"/>
      <c r="QVQ36"/>
      <c r="QVR36"/>
      <c r="QVS36"/>
      <c r="QVT36"/>
      <c r="QVU36"/>
      <c r="QVV36"/>
      <c r="QVW36"/>
      <c r="QVX36"/>
      <c r="QVY36"/>
      <c r="QVZ36"/>
      <c r="QWA36"/>
      <c r="QWB36"/>
      <c r="QWC36"/>
      <c r="QWD36"/>
      <c r="QWE36"/>
      <c r="QWF36"/>
      <c r="QWG36"/>
      <c r="QWH36"/>
      <c r="QWI36"/>
      <c r="QWJ36"/>
      <c r="QWK36"/>
      <c r="QWL36"/>
      <c r="QWM36"/>
      <c r="QWN36"/>
      <c r="QWO36"/>
      <c r="QWP36"/>
      <c r="QWQ36"/>
      <c r="QWR36"/>
      <c r="QWS36"/>
      <c r="QWT36"/>
      <c r="QWU36"/>
      <c r="QWV36"/>
      <c r="QWW36"/>
      <c r="QWX36"/>
      <c r="QWY36"/>
      <c r="QWZ36"/>
      <c r="QXA36"/>
      <c r="QXB36"/>
      <c r="QXC36"/>
      <c r="QXD36"/>
      <c r="QXE36"/>
      <c r="QXF36"/>
      <c r="QXG36"/>
      <c r="QXH36"/>
      <c r="QXI36"/>
      <c r="QXJ36"/>
      <c r="QXK36"/>
      <c r="QXL36"/>
      <c r="QXM36"/>
      <c r="QXN36"/>
      <c r="QXO36"/>
      <c r="QXP36"/>
      <c r="QXQ36"/>
      <c r="QXR36"/>
      <c r="QXS36"/>
      <c r="QXT36"/>
      <c r="QXU36"/>
      <c r="QXV36"/>
      <c r="QXW36"/>
      <c r="QXX36"/>
      <c r="QXY36"/>
      <c r="QXZ36"/>
      <c r="QYA36"/>
      <c r="QYB36"/>
      <c r="QYC36"/>
      <c r="QYD36"/>
      <c r="QYE36"/>
      <c r="QYF36"/>
      <c r="QYG36"/>
      <c r="QYH36"/>
      <c r="QYI36"/>
      <c r="QYJ36"/>
      <c r="QYK36"/>
      <c r="QYL36"/>
      <c r="QYM36"/>
      <c r="QYN36"/>
      <c r="QYO36"/>
      <c r="QYP36"/>
      <c r="QYQ36"/>
      <c r="QYR36"/>
      <c r="QYS36"/>
      <c r="QYT36"/>
      <c r="QYU36"/>
      <c r="QYV36"/>
      <c r="QYW36"/>
      <c r="QYX36"/>
      <c r="QYY36"/>
      <c r="QYZ36"/>
      <c r="QZA36"/>
      <c r="QZB36"/>
      <c r="QZC36"/>
      <c r="QZD36"/>
      <c r="QZE36"/>
      <c r="QZF36"/>
      <c r="QZG36"/>
      <c r="QZH36"/>
      <c r="QZI36"/>
      <c r="QZJ36"/>
      <c r="QZK36"/>
      <c r="QZL36"/>
      <c r="QZM36"/>
      <c r="QZN36"/>
      <c r="QZO36"/>
      <c r="QZP36"/>
      <c r="QZQ36"/>
      <c r="QZR36"/>
      <c r="QZS36"/>
      <c r="QZT36"/>
      <c r="QZU36"/>
      <c r="QZV36"/>
      <c r="QZW36"/>
      <c r="QZX36"/>
      <c r="QZY36"/>
      <c r="QZZ36"/>
      <c r="RAA36"/>
      <c r="RAB36"/>
      <c r="RAC36"/>
      <c r="RAD36"/>
      <c r="RAE36"/>
      <c r="RAF36"/>
      <c r="RAG36"/>
      <c r="RAH36"/>
      <c r="RAI36"/>
      <c r="RAJ36"/>
      <c r="RAK36"/>
      <c r="RAL36"/>
      <c r="RAM36"/>
      <c r="RAN36"/>
      <c r="RAO36"/>
      <c r="RAP36"/>
      <c r="RAQ36"/>
      <c r="RAR36"/>
      <c r="RAS36"/>
      <c r="RAT36"/>
      <c r="RAU36"/>
      <c r="RAV36"/>
      <c r="RAW36"/>
      <c r="RAX36"/>
      <c r="RAY36"/>
      <c r="RAZ36"/>
      <c r="RBA36"/>
      <c r="RBB36"/>
      <c r="RBC36"/>
      <c r="RBD36"/>
      <c r="RBE36"/>
      <c r="RBF36"/>
      <c r="RBG36"/>
      <c r="RBH36"/>
      <c r="RBI36"/>
      <c r="RBJ36"/>
      <c r="RBK36"/>
      <c r="RBL36"/>
      <c r="RBM36"/>
      <c r="RBN36"/>
      <c r="RBO36"/>
      <c r="RBP36"/>
      <c r="RBQ36"/>
      <c r="RBR36"/>
      <c r="RBS36"/>
      <c r="RBT36"/>
      <c r="RBU36"/>
      <c r="RBV36"/>
      <c r="RBW36"/>
      <c r="RBX36"/>
      <c r="RBY36"/>
      <c r="RBZ36"/>
      <c r="RCA36"/>
      <c r="RCB36"/>
      <c r="RCC36"/>
      <c r="RCD36"/>
      <c r="RCE36"/>
      <c r="RCF36"/>
      <c r="RCG36"/>
      <c r="RCH36"/>
      <c r="RCI36"/>
      <c r="RCJ36"/>
      <c r="RCK36"/>
      <c r="RCL36"/>
      <c r="RCM36"/>
      <c r="RCN36"/>
      <c r="RCO36"/>
      <c r="RCP36"/>
      <c r="RCQ36"/>
      <c r="RCR36"/>
      <c r="RCS36"/>
      <c r="RCT36"/>
      <c r="RCU36"/>
      <c r="RCV36"/>
      <c r="RCW36"/>
      <c r="RCX36"/>
      <c r="RCY36"/>
      <c r="RCZ36"/>
      <c r="RDA36"/>
      <c r="RDB36"/>
      <c r="RDC36"/>
      <c r="RDD36"/>
      <c r="RDE36"/>
      <c r="RDF36"/>
      <c r="RDG36"/>
      <c r="RDH36"/>
      <c r="RDI36"/>
      <c r="RDJ36"/>
      <c r="RDK36"/>
      <c r="RDL36"/>
      <c r="RDM36"/>
      <c r="RDN36"/>
      <c r="RDO36"/>
      <c r="RDP36"/>
      <c r="RDQ36"/>
      <c r="RDR36"/>
      <c r="RDS36"/>
      <c r="RDT36"/>
      <c r="RDU36"/>
      <c r="RDV36"/>
      <c r="RDW36"/>
      <c r="RDX36"/>
      <c r="RDY36"/>
      <c r="RDZ36"/>
      <c r="REA36"/>
      <c r="REB36"/>
      <c r="REC36"/>
      <c r="RED36"/>
      <c r="REE36"/>
      <c r="REF36"/>
      <c r="REG36"/>
      <c r="REH36"/>
      <c r="REI36"/>
      <c r="REJ36"/>
      <c r="REK36"/>
      <c r="REL36"/>
      <c r="REM36"/>
      <c r="REN36"/>
      <c r="REO36"/>
      <c r="REP36"/>
      <c r="REQ36"/>
      <c r="RER36"/>
      <c r="RES36"/>
      <c r="RET36"/>
      <c r="REU36"/>
      <c r="REV36"/>
      <c r="REW36"/>
      <c r="REX36"/>
      <c r="REY36"/>
      <c r="REZ36"/>
      <c r="RFA36"/>
      <c r="RFB36"/>
      <c r="RFC36"/>
      <c r="RFD36"/>
      <c r="RFE36"/>
      <c r="RFF36"/>
      <c r="RFG36"/>
      <c r="RFH36"/>
      <c r="RFI36"/>
      <c r="RFJ36"/>
      <c r="RFK36"/>
      <c r="RFL36"/>
      <c r="RFM36"/>
      <c r="RFN36"/>
      <c r="RFO36"/>
      <c r="RFP36"/>
      <c r="RFQ36"/>
      <c r="RFR36"/>
      <c r="RFS36"/>
      <c r="RFT36"/>
      <c r="RFU36"/>
      <c r="RFV36"/>
      <c r="RFW36"/>
      <c r="RFX36"/>
      <c r="RFY36"/>
      <c r="RFZ36"/>
      <c r="RGA36"/>
      <c r="RGB36"/>
      <c r="RGC36"/>
      <c r="RGD36"/>
      <c r="RGE36"/>
      <c r="RGF36"/>
      <c r="RGG36"/>
      <c r="RGH36"/>
      <c r="RGI36"/>
      <c r="RGJ36"/>
      <c r="RGK36"/>
      <c r="RGL36"/>
      <c r="RGM36"/>
      <c r="RGN36"/>
      <c r="RGO36"/>
      <c r="RGP36"/>
      <c r="RGQ36"/>
      <c r="RGR36"/>
      <c r="RGS36"/>
      <c r="RGT36"/>
      <c r="RGU36"/>
      <c r="RGV36"/>
      <c r="RGW36"/>
      <c r="RGX36"/>
      <c r="RGY36"/>
      <c r="RGZ36"/>
      <c r="RHA36"/>
      <c r="RHB36"/>
      <c r="RHC36"/>
      <c r="RHD36"/>
      <c r="RHE36"/>
      <c r="RHF36"/>
      <c r="RHG36"/>
      <c r="RHH36"/>
      <c r="RHI36"/>
      <c r="RHJ36"/>
      <c r="RHK36"/>
      <c r="RHL36"/>
      <c r="RHM36"/>
      <c r="RHN36"/>
      <c r="RHO36"/>
      <c r="RHP36"/>
      <c r="RHQ36"/>
      <c r="RHR36"/>
      <c r="RHS36"/>
      <c r="RHT36"/>
      <c r="RHU36"/>
      <c r="RHV36"/>
      <c r="RHW36"/>
      <c r="RHX36"/>
      <c r="RHY36"/>
      <c r="RHZ36"/>
      <c r="RIA36"/>
      <c r="RIB36"/>
      <c r="RIC36"/>
      <c r="RID36"/>
      <c r="RIE36"/>
      <c r="RIF36"/>
      <c r="RIG36"/>
      <c r="RIH36"/>
      <c r="RII36"/>
      <c r="RIJ36"/>
      <c r="RIK36"/>
      <c r="RIL36"/>
      <c r="RIM36"/>
      <c r="RIN36"/>
      <c r="RIO36"/>
      <c r="RIP36"/>
      <c r="RIQ36"/>
      <c r="RIR36"/>
      <c r="RIS36"/>
      <c r="RIT36"/>
      <c r="RIU36"/>
      <c r="RIV36"/>
      <c r="RIW36"/>
      <c r="RIX36"/>
      <c r="RIY36"/>
      <c r="RIZ36"/>
      <c r="RJA36"/>
      <c r="RJB36"/>
      <c r="RJC36"/>
      <c r="RJD36"/>
      <c r="RJE36"/>
      <c r="RJF36"/>
      <c r="RJG36"/>
      <c r="RJH36"/>
      <c r="RJI36"/>
      <c r="RJJ36"/>
      <c r="RJK36"/>
      <c r="RJL36"/>
      <c r="RJM36"/>
      <c r="RJN36"/>
      <c r="RJO36"/>
      <c r="RJP36"/>
      <c r="RJQ36"/>
      <c r="RJR36"/>
      <c r="RJS36"/>
      <c r="RJT36"/>
      <c r="RJU36"/>
      <c r="RJV36"/>
      <c r="RJW36"/>
      <c r="RJX36"/>
      <c r="RJY36"/>
      <c r="RJZ36"/>
      <c r="RKA36"/>
      <c r="RKB36"/>
      <c r="RKC36"/>
      <c r="RKD36"/>
      <c r="RKE36"/>
      <c r="RKF36"/>
      <c r="RKG36"/>
      <c r="RKH36"/>
      <c r="RKI36"/>
      <c r="RKJ36"/>
      <c r="RKK36"/>
      <c r="RKL36"/>
      <c r="RKM36"/>
      <c r="RKN36"/>
      <c r="RKO36"/>
      <c r="RKP36"/>
      <c r="RKQ36"/>
      <c r="RKR36"/>
      <c r="RKS36"/>
      <c r="RKT36"/>
      <c r="RKU36"/>
      <c r="RKV36"/>
      <c r="RKW36"/>
      <c r="RKX36"/>
      <c r="RKY36"/>
      <c r="RKZ36"/>
      <c r="RLA36"/>
      <c r="RLB36"/>
      <c r="RLC36"/>
      <c r="RLD36"/>
      <c r="RLE36"/>
      <c r="RLF36"/>
      <c r="RLG36"/>
      <c r="RLH36"/>
      <c r="RLI36"/>
      <c r="RLJ36"/>
      <c r="RLK36"/>
      <c r="RLL36"/>
      <c r="RLM36"/>
      <c r="RLN36"/>
      <c r="RLO36"/>
      <c r="RLP36"/>
      <c r="RLQ36"/>
      <c r="RLR36"/>
      <c r="RLS36"/>
      <c r="RLT36"/>
      <c r="RLU36"/>
      <c r="RLV36"/>
      <c r="RLW36"/>
      <c r="RLX36"/>
      <c r="RLY36"/>
      <c r="RLZ36"/>
      <c r="RMA36"/>
      <c r="RMB36"/>
      <c r="RMC36"/>
      <c r="RMD36"/>
      <c r="RME36"/>
      <c r="RMF36"/>
      <c r="RMG36"/>
      <c r="RMH36"/>
      <c r="RMI36"/>
      <c r="RMJ36"/>
      <c r="RMK36"/>
      <c r="RML36"/>
      <c r="RMM36"/>
      <c r="RMN36"/>
      <c r="RMO36"/>
      <c r="RMP36"/>
      <c r="RMQ36"/>
      <c r="RMR36"/>
      <c r="RMS36"/>
      <c r="RMT36"/>
      <c r="RMU36"/>
      <c r="RMV36"/>
      <c r="RMW36"/>
      <c r="RMX36"/>
      <c r="RMY36"/>
      <c r="RMZ36"/>
      <c r="RNA36"/>
      <c r="RNB36"/>
      <c r="RNC36"/>
      <c r="RND36"/>
      <c r="RNE36"/>
      <c r="RNF36"/>
      <c r="RNG36"/>
      <c r="RNH36"/>
      <c r="RNI36"/>
      <c r="RNJ36"/>
      <c r="RNK36"/>
      <c r="RNL36"/>
      <c r="RNM36"/>
      <c r="RNN36"/>
      <c r="RNO36"/>
      <c r="RNP36"/>
      <c r="RNQ36"/>
      <c r="RNR36"/>
      <c r="RNS36"/>
      <c r="RNT36"/>
      <c r="RNU36"/>
      <c r="RNV36"/>
      <c r="RNW36"/>
      <c r="RNX36"/>
      <c r="RNY36"/>
      <c r="RNZ36"/>
      <c r="ROA36"/>
      <c r="ROB36"/>
      <c r="ROC36"/>
      <c r="ROD36"/>
      <c r="ROE36"/>
      <c r="ROF36"/>
      <c r="ROG36"/>
      <c r="ROH36"/>
      <c r="ROI36"/>
      <c r="ROJ36"/>
      <c r="ROK36"/>
      <c r="ROL36"/>
      <c r="ROM36"/>
      <c r="RON36"/>
      <c r="ROO36"/>
      <c r="ROP36"/>
      <c r="ROQ36"/>
      <c r="ROR36"/>
      <c r="ROS36"/>
      <c r="ROT36"/>
      <c r="ROU36"/>
      <c r="ROV36"/>
      <c r="ROW36"/>
      <c r="ROX36"/>
      <c r="ROY36"/>
      <c r="ROZ36"/>
      <c r="RPA36"/>
      <c r="RPB36"/>
      <c r="RPC36"/>
      <c r="RPD36"/>
      <c r="RPE36"/>
      <c r="RPF36"/>
      <c r="RPG36"/>
      <c r="RPH36"/>
      <c r="RPI36"/>
      <c r="RPJ36"/>
      <c r="RPK36"/>
      <c r="RPL36"/>
      <c r="RPM36"/>
      <c r="RPN36"/>
      <c r="RPO36"/>
      <c r="RPP36"/>
      <c r="RPQ36"/>
      <c r="RPR36"/>
      <c r="RPS36"/>
      <c r="RPT36"/>
      <c r="RPU36"/>
      <c r="RPV36"/>
      <c r="RPW36"/>
      <c r="RPX36"/>
      <c r="RPY36"/>
      <c r="RPZ36"/>
      <c r="RQA36"/>
      <c r="RQB36"/>
      <c r="RQC36"/>
      <c r="RQD36"/>
      <c r="RQE36"/>
      <c r="RQF36"/>
      <c r="RQG36"/>
      <c r="RQH36"/>
      <c r="RQI36"/>
      <c r="RQJ36"/>
      <c r="RQK36"/>
      <c r="RQL36"/>
      <c r="RQM36"/>
      <c r="RQN36"/>
      <c r="RQO36"/>
      <c r="RQP36"/>
      <c r="RQQ36"/>
      <c r="RQR36"/>
      <c r="RQS36"/>
      <c r="RQT36"/>
      <c r="RQU36"/>
      <c r="RQV36"/>
      <c r="RQW36"/>
      <c r="RQX36"/>
      <c r="RQY36"/>
      <c r="RQZ36"/>
      <c r="RRA36"/>
      <c r="RRB36"/>
      <c r="RRC36"/>
      <c r="RRD36"/>
      <c r="RRE36"/>
      <c r="RRF36"/>
      <c r="RRG36"/>
      <c r="RRH36"/>
      <c r="RRI36"/>
      <c r="RRJ36"/>
      <c r="RRK36"/>
      <c r="RRL36"/>
      <c r="RRM36"/>
      <c r="RRN36"/>
      <c r="RRO36"/>
      <c r="RRP36"/>
      <c r="RRQ36"/>
      <c r="RRR36"/>
      <c r="RRS36"/>
      <c r="RRT36"/>
      <c r="RRU36"/>
      <c r="RRV36"/>
      <c r="RRW36"/>
      <c r="RRX36"/>
      <c r="RRY36"/>
      <c r="RRZ36"/>
      <c r="RSA36"/>
      <c r="RSB36"/>
      <c r="RSC36"/>
      <c r="RSD36"/>
      <c r="RSE36"/>
      <c r="RSF36"/>
      <c r="RSG36"/>
      <c r="RSH36"/>
      <c r="RSI36"/>
      <c r="RSJ36"/>
      <c r="RSK36"/>
      <c r="RSL36"/>
      <c r="RSM36"/>
      <c r="RSN36"/>
      <c r="RSO36"/>
      <c r="RSP36"/>
      <c r="RSQ36"/>
      <c r="RSR36"/>
      <c r="RSS36"/>
      <c r="RST36"/>
      <c r="RSU36"/>
      <c r="RSV36"/>
      <c r="RSW36"/>
      <c r="RSX36"/>
      <c r="RSY36"/>
      <c r="RSZ36"/>
      <c r="RTA36"/>
      <c r="RTB36"/>
      <c r="RTC36"/>
      <c r="RTD36"/>
      <c r="RTE36"/>
      <c r="RTF36"/>
      <c r="RTG36"/>
      <c r="RTH36"/>
      <c r="RTI36"/>
      <c r="RTJ36"/>
      <c r="RTK36"/>
      <c r="RTL36"/>
      <c r="RTM36"/>
      <c r="RTN36"/>
      <c r="RTO36"/>
      <c r="RTP36"/>
      <c r="RTQ36"/>
      <c r="RTR36"/>
      <c r="RTS36"/>
      <c r="RTT36"/>
      <c r="RTU36"/>
      <c r="RTV36"/>
      <c r="RTW36"/>
      <c r="RTX36"/>
      <c r="RTY36"/>
      <c r="RTZ36"/>
      <c r="RUA36"/>
      <c r="RUB36"/>
      <c r="RUC36"/>
      <c r="RUD36"/>
      <c r="RUE36"/>
      <c r="RUF36"/>
      <c r="RUG36"/>
      <c r="RUH36"/>
      <c r="RUI36"/>
      <c r="RUJ36"/>
      <c r="RUK36"/>
      <c r="RUL36"/>
      <c r="RUM36"/>
      <c r="RUN36"/>
      <c r="RUO36"/>
      <c r="RUP36"/>
      <c r="RUQ36"/>
      <c r="RUR36"/>
      <c r="RUS36"/>
      <c r="RUT36"/>
      <c r="RUU36"/>
      <c r="RUV36"/>
      <c r="RUW36"/>
      <c r="RUX36"/>
      <c r="RUY36"/>
      <c r="RUZ36"/>
      <c r="RVA36"/>
      <c r="RVB36"/>
      <c r="RVC36"/>
      <c r="RVD36"/>
      <c r="RVE36"/>
      <c r="RVF36"/>
      <c r="RVG36"/>
      <c r="RVH36"/>
      <c r="RVI36"/>
      <c r="RVJ36"/>
      <c r="RVK36"/>
      <c r="RVL36"/>
      <c r="RVM36"/>
      <c r="RVN36"/>
      <c r="RVO36"/>
      <c r="RVP36"/>
      <c r="RVQ36"/>
      <c r="RVR36"/>
      <c r="RVS36"/>
      <c r="RVT36"/>
      <c r="RVU36"/>
      <c r="RVV36"/>
      <c r="RVW36"/>
      <c r="RVX36"/>
      <c r="RVY36"/>
      <c r="RVZ36"/>
      <c r="RWA36"/>
      <c r="RWB36"/>
      <c r="RWC36"/>
      <c r="RWD36"/>
      <c r="RWE36"/>
      <c r="RWF36"/>
      <c r="RWG36"/>
      <c r="RWH36"/>
      <c r="RWI36"/>
      <c r="RWJ36"/>
      <c r="RWK36"/>
      <c r="RWL36"/>
      <c r="RWM36"/>
      <c r="RWN36"/>
      <c r="RWO36"/>
      <c r="RWP36"/>
      <c r="RWQ36"/>
      <c r="RWR36"/>
      <c r="RWS36"/>
      <c r="RWT36"/>
      <c r="RWU36"/>
      <c r="RWV36"/>
      <c r="RWW36"/>
      <c r="RWX36"/>
      <c r="RWY36"/>
      <c r="RWZ36"/>
      <c r="RXA36"/>
      <c r="RXB36"/>
      <c r="RXC36"/>
      <c r="RXD36"/>
      <c r="RXE36"/>
      <c r="RXF36"/>
      <c r="RXG36"/>
      <c r="RXH36"/>
      <c r="RXI36"/>
      <c r="RXJ36"/>
      <c r="RXK36"/>
      <c r="RXL36"/>
      <c r="RXM36"/>
      <c r="RXN36"/>
      <c r="RXO36"/>
      <c r="RXP36"/>
      <c r="RXQ36"/>
      <c r="RXR36"/>
      <c r="RXS36"/>
      <c r="RXT36"/>
      <c r="RXU36"/>
      <c r="RXV36"/>
      <c r="RXW36"/>
      <c r="RXX36"/>
      <c r="RXY36"/>
      <c r="RXZ36"/>
      <c r="RYA36"/>
      <c r="RYB36"/>
      <c r="RYC36"/>
      <c r="RYD36"/>
      <c r="RYE36"/>
      <c r="RYF36"/>
      <c r="RYG36"/>
      <c r="RYH36"/>
      <c r="RYI36"/>
      <c r="RYJ36"/>
      <c r="RYK36"/>
      <c r="RYL36"/>
      <c r="RYM36"/>
      <c r="RYN36"/>
      <c r="RYO36"/>
      <c r="RYP36"/>
      <c r="RYQ36"/>
      <c r="RYR36"/>
      <c r="RYS36"/>
      <c r="RYT36"/>
      <c r="RYU36"/>
      <c r="RYV36"/>
      <c r="RYW36"/>
      <c r="RYX36"/>
      <c r="RYY36"/>
      <c r="RYZ36"/>
      <c r="RZA36"/>
      <c r="RZB36"/>
      <c r="RZC36"/>
      <c r="RZD36"/>
      <c r="RZE36"/>
      <c r="RZF36"/>
      <c r="RZG36"/>
      <c r="RZH36"/>
      <c r="RZI36"/>
      <c r="RZJ36"/>
      <c r="RZK36"/>
      <c r="RZL36"/>
      <c r="RZM36"/>
      <c r="RZN36"/>
      <c r="RZO36"/>
      <c r="RZP36"/>
      <c r="RZQ36"/>
      <c r="RZR36"/>
      <c r="RZS36"/>
      <c r="RZT36"/>
      <c r="RZU36"/>
      <c r="RZV36"/>
      <c r="RZW36"/>
      <c r="RZX36"/>
      <c r="RZY36"/>
      <c r="RZZ36"/>
      <c r="SAA36"/>
      <c r="SAB36"/>
      <c r="SAC36"/>
      <c r="SAD36"/>
      <c r="SAE36"/>
      <c r="SAF36"/>
      <c r="SAG36"/>
      <c r="SAH36"/>
      <c r="SAI36"/>
      <c r="SAJ36"/>
      <c r="SAK36"/>
      <c r="SAL36"/>
      <c r="SAM36"/>
      <c r="SAN36"/>
      <c r="SAO36"/>
      <c r="SAP36"/>
      <c r="SAQ36"/>
      <c r="SAR36"/>
      <c r="SAS36"/>
      <c r="SAT36"/>
      <c r="SAU36"/>
      <c r="SAV36"/>
      <c r="SAW36"/>
      <c r="SAX36"/>
      <c r="SAY36"/>
      <c r="SAZ36"/>
      <c r="SBA36"/>
      <c r="SBB36"/>
      <c r="SBC36"/>
      <c r="SBD36"/>
      <c r="SBE36"/>
      <c r="SBF36"/>
      <c r="SBG36"/>
      <c r="SBH36"/>
      <c r="SBI36"/>
      <c r="SBJ36"/>
      <c r="SBK36"/>
      <c r="SBL36"/>
      <c r="SBM36"/>
      <c r="SBN36"/>
      <c r="SBO36"/>
      <c r="SBP36"/>
      <c r="SBQ36"/>
      <c r="SBR36"/>
      <c r="SBS36"/>
      <c r="SBT36"/>
      <c r="SBU36"/>
      <c r="SBV36"/>
      <c r="SBW36"/>
      <c r="SBX36"/>
      <c r="SBY36"/>
      <c r="SBZ36"/>
      <c r="SCA36"/>
      <c r="SCB36"/>
      <c r="SCC36"/>
      <c r="SCD36"/>
      <c r="SCE36"/>
      <c r="SCF36"/>
      <c r="SCG36"/>
      <c r="SCH36"/>
      <c r="SCI36"/>
      <c r="SCJ36"/>
      <c r="SCK36"/>
      <c r="SCL36"/>
      <c r="SCM36"/>
      <c r="SCN36"/>
      <c r="SCO36"/>
      <c r="SCP36"/>
      <c r="SCQ36"/>
      <c r="SCR36"/>
      <c r="SCS36"/>
      <c r="SCT36"/>
      <c r="SCU36"/>
      <c r="SCV36"/>
      <c r="SCW36"/>
      <c r="SCX36"/>
      <c r="SCY36"/>
      <c r="SCZ36"/>
      <c r="SDA36"/>
      <c r="SDB36"/>
      <c r="SDC36"/>
      <c r="SDD36"/>
      <c r="SDE36"/>
      <c r="SDF36"/>
      <c r="SDG36"/>
      <c r="SDH36"/>
      <c r="SDI36"/>
      <c r="SDJ36"/>
      <c r="SDK36"/>
      <c r="SDL36"/>
      <c r="SDM36"/>
      <c r="SDN36"/>
      <c r="SDO36"/>
      <c r="SDP36"/>
      <c r="SDQ36"/>
      <c r="SDR36"/>
      <c r="SDS36"/>
      <c r="SDT36"/>
      <c r="SDU36"/>
      <c r="SDV36"/>
      <c r="SDW36"/>
      <c r="SDX36"/>
      <c r="SDY36"/>
      <c r="SDZ36"/>
      <c r="SEA36"/>
      <c r="SEB36"/>
      <c r="SEC36"/>
      <c r="SED36"/>
      <c r="SEE36"/>
      <c r="SEF36"/>
      <c r="SEG36"/>
      <c r="SEH36"/>
      <c r="SEI36"/>
      <c r="SEJ36"/>
      <c r="SEK36"/>
      <c r="SEL36"/>
      <c r="SEM36"/>
      <c r="SEN36"/>
      <c r="SEO36"/>
      <c r="SEP36"/>
      <c r="SEQ36"/>
      <c r="SER36"/>
      <c r="SES36"/>
      <c r="SET36"/>
      <c r="SEU36"/>
      <c r="SEV36"/>
      <c r="SEW36"/>
      <c r="SEX36"/>
      <c r="SEY36"/>
      <c r="SEZ36"/>
      <c r="SFA36"/>
      <c r="SFB36"/>
      <c r="SFC36"/>
      <c r="SFD36"/>
      <c r="SFE36"/>
      <c r="SFF36"/>
      <c r="SFG36"/>
      <c r="SFH36"/>
      <c r="SFI36"/>
      <c r="SFJ36"/>
      <c r="SFK36"/>
      <c r="SFL36"/>
      <c r="SFM36"/>
      <c r="SFN36"/>
      <c r="SFO36"/>
      <c r="SFP36"/>
      <c r="SFQ36"/>
      <c r="SFR36"/>
      <c r="SFS36"/>
      <c r="SFT36"/>
      <c r="SFU36"/>
      <c r="SFV36"/>
      <c r="SFW36"/>
      <c r="SFX36"/>
      <c r="SFY36"/>
      <c r="SFZ36"/>
      <c r="SGA36"/>
      <c r="SGB36"/>
      <c r="SGC36"/>
      <c r="SGD36"/>
      <c r="SGE36"/>
      <c r="SGF36"/>
      <c r="SGG36"/>
      <c r="SGH36"/>
      <c r="SGI36"/>
      <c r="SGJ36"/>
      <c r="SGK36"/>
      <c r="SGL36"/>
      <c r="SGM36"/>
      <c r="SGN36"/>
      <c r="SGO36"/>
      <c r="SGP36"/>
      <c r="SGQ36"/>
      <c r="SGR36"/>
      <c r="SGS36"/>
      <c r="SGT36"/>
      <c r="SGU36"/>
      <c r="SGV36"/>
      <c r="SGW36"/>
      <c r="SGX36"/>
      <c r="SGY36"/>
      <c r="SGZ36"/>
      <c r="SHA36"/>
      <c r="SHB36"/>
      <c r="SHC36"/>
      <c r="SHD36"/>
      <c r="SHE36"/>
      <c r="SHF36"/>
      <c r="SHG36"/>
      <c r="SHH36"/>
      <c r="SHI36"/>
      <c r="SHJ36"/>
      <c r="SHK36"/>
      <c r="SHL36"/>
      <c r="SHM36"/>
      <c r="SHN36"/>
      <c r="SHO36"/>
      <c r="SHP36"/>
      <c r="SHQ36"/>
      <c r="SHR36"/>
      <c r="SHS36"/>
      <c r="SHT36"/>
      <c r="SHU36"/>
      <c r="SHV36"/>
      <c r="SHW36"/>
      <c r="SHX36"/>
      <c r="SHY36"/>
      <c r="SHZ36"/>
      <c r="SIA36"/>
      <c r="SIB36"/>
      <c r="SIC36"/>
      <c r="SID36"/>
      <c r="SIE36"/>
      <c r="SIF36"/>
      <c r="SIG36"/>
      <c r="SIH36"/>
      <c r="SII36"/>
      <c r="SIJ36"/>
      <c r="SIK36"/>
      <c r="SIL36"/>
      <c r="SIM36"/>
      <c r="SIN36"/>
      <c r="SIO36"/>
      <c r="SIP36"/>
      <c r="SIQ36"/>
      <c r="SIR36"/>
      <c r="SIS36"/>
      <c r="SIT36"/>
      <c r="SIU36"/>
      <c r="SIV36"/>
      <c r="SIW36"/>
      <c r="SIX36"/>
      <c r="SIY36"/>
      <c r="SIZ36"/>
      <c r="SJA36"/>
      <c r="SJB36"/>
      <c r="SJC36"/>
      <c r="SJD36"/>
      <c r="SJE36"/>
      <c r="SJF36"/>
      <c r="SJG36"/>
      <c r="SJH36"/>
      <c r="SJI36"/>
      <c r="SJJ36"/>
      <c r="SJK36"/>
      <c r="SJL36"/>
      <c r="SJM36"/>
      <c r="SJN36"/>
      <c r="SJO36"/>
      <c r="SJP36"/>
      <c r="SJQ36"/>
      <c r="SJR36"/>
      <c r="SJS36"/>
      <c r="SJT36"/>
      <c r="SJU36"/>
      <c r="SJV36"/>
      <c r="SJW36"/>
      <c r="SJX36"/>
      <c r="SJY36"/>
      <c r="SJZ36"/>
      <c r="SKA36"/>
      <c r="SKB36"/>
      <c r="SKC36"/>
      <c r="SKD36"/>
      <c r="SKE36"/>
      <c r="SKF36"/>
      <c r="SKG36"/>
      <c r="SKH36"/>
      <c r="SKI36"/>
      <c r="SKJ36"/>
      <c r="SKK36"/>
      <c r="SKL36"/>
      <c r="SKM36"/>
      <c r="SKN36"/>
      <c r="SKO36"/>
      <c r="SKP36"/>
      <c r="SKQ36"/>
      <c r="SKR36"/>
      <c r="SKS36"/>
      <c r="SKT36"/>
      <c r="SKU36"/>
      <c r="SKV36"/>
      <c r="SKW36"/>
      <c r="SKX36"/>
      <c r="SKY36"/>
      <c r="SKZ36"/>
      <c r="SLA36"/>
      <c r="SLB36"/>
      <c r="SLC36"/>
      <c r="SLD36"/>
      <c r="SLE36"/>
      <c r="SLF36"/>
      <c r="SLG36"/>
      <c r="SLH36"/>
      <c r="SLI36"/>
      <c r="SLJ36"/>
      <c r="SLK36"/>
      <c r="SLL36"/>
      <c r="SLM36"/>
      <c r="SLN36"/>
      <c r="SLO36"/>
      <c r="SLP36"/>
      <c r="SLQ36"/>
      <c r="SLR36"/>
      <c r="SLS36"/>
      <c r="SLT36"/>
      <c r="SLU36"/>
      <c r="SLV36"/>
      <c r="SLW36"/>
      <c r="SLX36"/>
      <c r="SLY36"/>
      <c r="SLZ36"/>
      <c r="SMA36"/>
      <c r="SMB36"/>
      <c r="SMC36"/>
      <c r="SMD36"/>
      <c r="SME36"/>
      <c r="SMF36"/>
      <c r="SMG36"/>
      <c r="SMH36"/>
      <c r="SMI36"/>
      <c r="SMJ36"/>
      <c r="SMK36"/>
      <c r="SML36"/>
      <c r="SMM36"/>
      <c r="SMN36"/>
      <c r="SMO36"/>
      <c r="SMP36"/>
      <c r="SMQ36"/>
      <c r="SMR36"/>
      <c r="SMS36"/>
      <c r="SMT36"/>
      <c r="SMU36"/>
      <c r="SMV36"/>
      <c r="SMW36"/>
      <c r="SMX36"/>
      <c r="SMY36"/>
      <c r="SMZ36"/>
      <c r="SNA36"/>
      <c r="SNB36"/>
      <c r="SNC36"/>
      <c r="SND36"/>
      <c r="SNE36"/>
      <c r="SNF36"/>
      <c r="SNG36"/>
      <c r="SNH36"/>
      <c r="SNI36"/>
      <c r="SNJ36"/>
      <c r="SNK36"/>
      <c r="SNL36"/>
      <c r="SNM36"/>
      <c r="SNN36"/>
      <c r="SNO36"/>
      <c r="SNP36"/>
      <c r="SNQ36"/>
      <c r="SNR36"/>
      <c r="SNS36"/>
      <c r="SNT36"/>
      <c r="SNU36"/>
      <c r="SNV36"/>
      <c r="SNW36"/>
      <c r="SNX36"/>
      <c r="SNY36"/>
      <c r="SNZ36"/>
      <c r="SOA36"/>
      <c r="SOB36"/>
      <c r="SOC36"/>
      <c r="SOD36"/>
      <c r="SOE36"/>
      <c r="SOF36"/>
      <c r="SOG36"/>
      <c r="SOH36"/>
      <c r="SOI36"/>
      <c r="SOJ36"/>
      <c r="SOK36"/>
      <c r="SOL36"/>
      <c r="SOM36"/>
      <c r="SON36"/>
      <c r="SOO36"/>
      <c r="SOP36"/>
      <c r="SOQ36"/>
      <c r="SOR36"/>
      <c r="SOS36"/>
      <c r="SOT36"/>
      <c r="SOU36"/>
      <c r="SOV36"/>
      <c r="SOW36"/>
      <c r="SOX36"/>
      <c r="SOY36"/>
      <c r="SOZ36"/>
      <c r="SPA36"/>
      <c r="SPB36"/>
      <c r="SPC36"/>
      <c r="SPD36"/>
      <c r="SPE36"/>
      <c r="SPF36"/>
      <c r="SPG36"/>
      <c r="SPH36"/>
      <c r="SPI36"/>
      <c r="SPJ36"/>
      <c r="SPK36"/>
      <c r="SPL36"/>
      <c r="SPM36"/>
      <c r="SPN36"/>
      <c r="SPO36"/>
      <c r="SPP36"/>
      <c r="SPQ36"/>
      <c r="SPR36"/>
      <c r="SPS36"/>
      <c r="SPT36"/>
      <c r="SPU36"/>
      <c r="SPV36"/>
      <c r="SPW36"/>
      <c r="SPX36"/>
      <c r="SPY36"/>
      <c r="SPZ36"/>
      <c r="SQA36"/>
      <c r="SQB36"/>
      <c r="SQC36"/>
      <c r="SQD36"/>
      <c r="SQE36"/>
      <c r="SQF36"/>
      <c r="SQG36"/>
      <c r="SQH36"/>
      <c r="SQI36"/>
      <c r="SQJ36"/>
      <c r="SQK36"/>
      <c r="SQL36"/>
      <c r="SQM36"/>
      <c r="SQN36"/>
      <c r="SQO36"/>
      <c r="SQP36"/>
      <c r="SQQ36"/>
      <c r="SQR36"/>
      <c r="SQS36"/>
      <c r="SQT36"/>
      <c r="SQU36"/>
      <c r="SQV36"/>
      <c r="SQW36"/>
      <c r="SQX36"/>
      <c r="SQY36"/>
      <c r="SQZ36"/>
      <c r="SRA36"/>
      <c r="SRB36"/>
      <c r="SRC36"/>
      <c r="SRD36"/>
      <c r="SRE36"/>
      <c r="SRF36"/>
      <c r="SRG36"/>
      <c r="SRH36"/>
      <c r="SRI36"/>
      <c r="SRJ36"/>
      <c r="SRK36"/>
      <c r="SRL36"/>
      <c r="SRM36"/>
      <c r="SRN36"/>
      <c r="SRO36"/>
      <c r="SRP36"/>
      <c r="SRQ36"/>
      <c r="SRR36"/>
      <c r="SRS36"/>
      <c r="SRT36"/>
      <c r="SRU36"/>
      <c r="SRV36"/>
      <c r="SRW36"/>
      <c r="SRX36"/>
      <c r="SRY36"/>
      <c r="SRZ36"/>
      <c r="SSA36"/>
      <c r="SSB36"/>
      <c r="SSC36"/>
      <c r="SSD36"/>
      <c r="SSE36"/>
      <c r="SSF36"/>
      <c r="SSG36"/>
      <c r="SSH36"/>
      <c r="SSI36"/>
      <c r="SSJ36"/>
      <c r="SSK36"/>
      <c r="SSL36"/>
      <c r="SSM36"/>
      <c r="SSN36"/>
      <c r="SSO36"/>
      <c r="SSP36"/>
      <c r="SSQ36"/>
      <c r="SSR36"/>
      <c r="SSS36"/>
      <c r="SST36"/>
      <c r="SSU36"/>
      <c r="SSV36"/>
      <c r="SSW36"/>
      <c r="SSX36"/>
      <c r="SSY36"/>
      <c r="SSZ36"/>
      <c r="STA36"/>
      <c r="STB36"/>
      <c r="STC36"/>
      <c r="STD36"/>
      <c r="STE36"/>
      <c r="STF36"/>
      <c r="STG36"/>
      <c r="STH36"/>
      <c r="STI36"/>
      <c r="STJ36"/>
      <c r="STK36"/>
      <c r="STL36"/>
      <c r="STM36"/>
      <c r="STN36"/>
      <c r="STO36"/>
      <c r="STP36"/>
      <c r="STQ36"/>
      <c r="STR36"/>
      <c r="STS36"/>
      <c r="STT36"/>
      <c r="STU36"/>
      <c r="STV36"/>
      <c r="STW36"/>
      <c r="STX36"/>
      <c r="STY36"/>
      <c r="STZ36"/>
      <c r="SUA36"/>
      <c r="SUB36"/>
      <c r="SUC36"/>
      <c r="SUD36"/>
      <c r="SUE36"/>
      <c r="SUF36"/>
      <c r="SUG36"/>
      <c r="SUH36"/>
      <c r="SUI36"/>
      <c r="SUJ36"/>
      <c r="SUK36"/>
      <c r="SUL36"/>
      <c r="SUM36"/>
      <c r="SUN36"/>
      <c r="SUO36"/>
      <c r="SUP36"/>
      <c r="SUQ36"/>
      <c r="SUR36"/>
      <c r="SUS36"/>
      <c r="SUT36"/>
      <c r="SUU36"/>
      <c r="SUV36"/>
      <c r="SUW36"/>
      <c r="SUX36"/>
      <c r="SUY36"/>
      <c r="SUZ36"/>
      <c r="SVA36"/>
      <c r="SVB36"/>
      <c r="SVC36"/>
      <c r="SVD36"/>
      <c r="SVE36"/>
      <c r="SVF36"/>
      <c r="SVG36"/>
      <c r="SVH36"/>
      <c r="SVI36"/>
      <c r="SVJ36"/>
      <c r="SVK36"/>
      <c r="SVL36"/>
      <c r="SVM36"/>
      <c r="SVN36"/>
      <c r="SVO36"/>
      <c r="SVP36"/>
      <c r="SVQ36"/>
      <c r="SVR36"/>
      <c r="SVS36"/>
      <c r="SVT36"/>
      <c r="SVU36"/>
      <c r="SVV36"/>
      <c r="SVW36"/>
      <c r="SVX36"/>
      <c r="SVY36"/>
      <c r="SVZ36"/>
      <c r="SWA36"/>
      <c r="SWB36"/>
      <c r="SWC36"/>
      <c r="SWD36"/>
      <c r="SWE36"/>
      <c r="SWF36"/>
      <c r="SWG36"/>
      <c r="SWH36"/>
      <c r="SWI36"/>
      <c r="SWJ36"/>
      <c r="SWK36"/>
      <c r="SWL36"/>
      <c r="SWM36"/>
      <c r="SWN36"/>
      <c r="SWO36"/>
      <c r="SWP36"/>
      <c r="SWQ36"/>
      <c r="SWR36"/>
      <c r="SWS36"/>
      <c r="SWT36"/>
      <c r="SWU36"/>
      <c r="SWV36"/>
      <c r="SWW36"/>
      <c r="SWX36"/>
      <c r="SWY36"/>
      <c r="SWZ36"/>
      <c r="SXA36"/>
      <c r="SXB36"/>
      <c r="SXC36"/>
      <c r="SXD36"/>
      <c r="SXE36"/>
      <c r="SXF36"/>
      <c r="SXG36"/>
      <c r="SXH36"/>
      <c r="SXI36"/>
      <c r="SXJ36"/>
      <c r="SXK36"/>
      <c r="SXL36"/>
      <c r="SXM36"/>
      <c r="SXN36"/>
      <c r="SXO36"/>
      <c r="SXP36"/>
      <c r="SXQ36"/>
      <c r="SXR36"/>
      <c r="SXS36"/>
      <c r="SXT36"/>
      <c r="SXU36"/>
      <c r="SXV36"/>
      <c r="SXW36"/>
      <c r="SXX36"/>
      <c r="SXY36"/>
      <c r="SXZ36"/>
      <c r="SYA36"/>
      <c r="SYB36"/>
      <c r="SYC36"/>
      <c r="SYD36"/>
      <c r="SYE36"/>
      <c r="SYF36"/>
      <c r="SYG36"/>
      <c r="SYH36"/>
      <c r="SYI36"/>
      <c r="SYJ36"/>
      <c r="SYK36"/>
      <c r="SYL36"/>
      <c r="SYM36"/>
      <c r="SYN36"/>
      <c r="SYO36"/>
      <c r="SYP36"/>
      <c r="SYQ36"/>
      <c r="SYR36"/>
      <c r="SYS36"/>
      <c r="SYT36"/>
      <c r="SYU36"/>
      <c r="SYV36"/>
      <c r="SYW36"/>
      <c r="SYX36"/>
      <c r="SYY36"/>
      <c r="SYZ36"/>
      <c r="SZA36"/>
      <c r="SZB36"/>
      <c r="SZC36"/>
      <c r="SZD36"/>
      <c r="SZE36"/>
      <c r="SZF36"/>
      <c r="SZG36"/>
      <c r="SZH36"/>
      <c r="SZI36"/>
      <c r="SZJ36"/>
      <c r="SZK36"/>
      <c r="SZL36"/>
      <c r="SZM36"/>
      <c r="SZN36"/>
      <c r="SZO36"/>
      <c r="SZP36"/>
      <c r="SZQ36"/>
      <c r="SZR36"/>
      <c r="SZS36"/>
      <c r="SZT36"/>
      <c r="SZU36"/>
      <c r="SZV36"/>
      <c r="SZW36"/>
      <c r="SZX36"/>
      <c r="SZY36"/>
      <c r="SZZ36"/>
      <c r="TAA36"/>
      <c r="TAB36"/>
      <c r="TAC36"/>
      <c r="TAD36"/>
      <c r="TAE36"/>
      <c r="TAF36"/>
      <c r="TAG36"/>
      <c r="TAH36"/>
      <c r="TAI36"/>
      <c r="TAJ36"/>
      <c r="TAK36"/>
      <c r="TAL36"/>
      <c r="TAM36"/>
      <c r="TAN36"/>
      <c r="TAO36"/>
      <c r="TAP36"/>
      <c r="TAQ36"/>
      <c r="TAR36"/>
      <c r="TAS36"/>
      <c r="TAT36"/>
      <c r="TAU36"/>
      <c r="TAV36"/>
      <c r="TAW36"/>
      <c r="TAX36"/>
      <c r="TAY36"/>
      <c r="TAZ36"/>
      <c r="TBA36"/>
      <c r="TBB36"/>
      <c r="TBC36"/>
      <c r="TBD36"/>
      <c r="TBE36"/>
      <c r="TBF36"/>
      <c r="TBG36"/>
      <c r="TBH36"/>
      <c r="TBI36"/>
      <c r="TBJ36"/>
      <c r="TBK36"/>
      <c r="TBL36"/>
      <c r="TBM36"/>
      <c r="TBN36"/>
      <c r="TBO36"/>
      <c r="TBP36"/>
      <c r="TBQ36"/>
      <c r="TBR36"/>
      <c r="TBS36"/>
      <c r="TBT36"/>
      <c r="TBU36"/>
      <c r="TBV36"/>
      <c r="TBW36"/>
      <c r="TBX36"/>
      <c r="TBY36"/>
      <c r="TBZ36"/>
      <c r="TCA36"/>
      <c r="TCB36"/>
      <c r="TCC36"/>
      <c r="TCD36"/>
      <c r="TCE36"/>
      <c r="TCF36"/>
      <c r="TCG36"/>
      <c r="TCH36"/>
      <c r="TCI36"/>
      <c r="TCJ36"/>
      <c r="TCK36"/>
      <c r="TCL36"/>
      <c r="TCM36"/>
      <c r="TCN36"/>
      <c r="TCO36"/>
      <c r="TCP36"/>
      <c r="TCQ36"/>
      <c r="TCR36"/>
      <c r="TCS36"/>
      <c r="TCT36"/>
      <c r="TCU36"/>
      <c r="TCV36"/>
      <c r="TCW36"/>
      <c r="TCX36"/>
      <c r="TCY36"/>
      <c r="TCZ36"/>
      <c r="TDA36"/>
      <c r="TDB36"/>
      <c r="TDC36"/>
      <c r="TDD36"/>
      <c r="TDE36"/>
      <c r="TDF36"/>
      <c r="TDG36"/>
      <c r="TDH36"/>
      <c r="TDI36"/>
      <c r="TDJ36"/>
      <c r="TDK36"/>
      <c r="TDL36"/>
      <c r="TDM36"/>
      <c r="TDN36"/>
      <c r="TDO36"/>
      <c r="TDP36"/>
      <c r="TDQ36"/>
      <c r="TDR36"/>
      <c r="TDS36"/>
      <c r="TDT36"/>
      <c r="TDU36"/>
      <c r="TDV36"/>
      <c r="TDW36"/>
      <c r="TDX36"/>
      <c r="TDY36"/>
      <c r="TDZ36"/>
      <c r="TEA36"/>
      <c r="TEB36"/>
      <c r="TEC36"/>
      <c r="TED36"/>
      <c r="TEE36"/>
      <c r="TEF36"/>
      <c r="TEG36"/>
      <c r="TEH36"/>
      <c r="TEI36"/>
      <c r="TEJ36"/>
      <c r="TEK36"/>
      <c r="TEL36"/>
      <c r="TEM36"/>
      <c r="TEN36"/>
      <c r="TEO36"/>
      <c r="TEP36"/>
      <c r="TEQ36"/>
      <c r="TER36"/>
      <c r="TES36"/>
      <c r="TET36"/>
      <c r="TEU36"/>
      <c r="TEV36"/>
      <c r="TEW36"/>
      <c r="TEX36"/>
      <c r="TEY36"/>
      <c r="TEZ36"/>
      <c r="TFA36"/>
      <c r="TFB36"/>
      <c r="TFC36"/>
      <c r="TFD36"/>
      <c r="TFE36"/>
      <c r="TFF36"/>
      <c r="TFG36"/>
      <c r="TFH36"/>
      <c r="TFI36"/>
      <c r="TFJ36"/>
      <c r="TFK36"/>
      <c r="TFL36"/>
      <c r="TFM36"/>
      <c r="TFN36"/>
      <c r="TFO36"/>
      <c r="TFP36"/>
      <c r="TFQ36"/>
      <c r="TFR36"/>
      <c r="TFS36"/>
      <c r="TFT36"/>
      <c r="TFU36"/>
      <c r="TFV36"/>
      <c r="TFW36"/>
      <c r="TFX36"/>
      <c r="TFY36"/>
      <c r="TFZ36"/>
      <c r="TGA36"/>
      <c r="TGB36"/>
      <c r="TGC36"/>
      <c r="TGD36"/>
      <c r="TGE36"/>
      <c r="TGF36"/>
      <c r="TGG36"/>
      <c r="TGH36"/>
      <c r="TGI36"/>
      <c r="TGJ36"/>
      <c r="TGK36"/>
      <c r="TGL36"/>
      <c r="TGM36"/>
      <c r="TGN36"/>
      <c r="TGO36"/>
      <c r="TGP36"/>
      <c r="TGQ36"/>
      <c r="TGR36"/>
      <c r="TGS36"/>
      <c r="TGT36"/>
      <c r="TGU36"/>
      <c r="TGV36"/>
      <c r="TGW36"/>
      <c r="TGX36"/>
      <c r="TGY36"/>
      <c r="TGZ36"/>
      <c r="THA36"/>
      <c r="THB36"/>
      <c r="THC36"/>
      <c r="THD36"/>
      <c r="THE36"/>
      <c r="THF36"/>
      <c r="THG36"/>
      <c r="THH36"/>
      <c r="THI36"/>
      <c r="THJ36"/>
      <c r="THK36"/>
      <c r="THL36"/>
      <c r="THM36"/>
      <c r="THN36"/>
      <c r="THO36"/>
      <c r="THP36"/>
      <c r="THQ36"/>
      <c r="THR36"/>
      <c r="THS36"/>
      <c r="THT36"/>
      <c r="THU36"/>
      <c r="THV36"/>
      <c r="THW36"/>
      <c r="THX36"/>
      <c r="THY36"/>
      <c r="THZ36"/>
      <c r="TIA36"/>
      <c r="TIB36"/>
      <c r="TIC36"/>
      <c r="TID36"/>
      <c r="TIE36"/>
      <c r="TIF36"/>
      <c r="TIG36"/>
      <c r="TIH36"/>
      <c r="TII36"/>
      <c r="TIJ36"/>
      <c r="TIK36"/>
      <c r="TIL36"/>
      <c r="TIM36"/>
      <c r="TIN36"/>
      <c r="TIO36"/>
      <c r="TIP36"/>
      <c r="TIQ36"/>
      <c r="TIR36"/>
      <c r="TIS36"/>
      <c r="TIT36"/>
      <c r="TIU36"/>
      <c r="TIV36"/>
      <c r="TIW36"/>
      <c r="TIX36"/>
      <c r="TIY36"/>
      <c r="TIZ36"/>
      <c r="TJA36"/>
      <c r="TJB36"/>
      <c r="TJC36"/>
      <c r="TJD36"/>
      <c r="TJE36"/>
      <c r="TJF36"/>
      <c r="TJG36"/>
      <c r="TJH36"/>
      <c r="TJI36"/>
      <c r="TJJ36"/>
      <c r="TJK36"/>
      <c r="TJL36"/>
      <c r="TJM36"/>
      <c r="TJN36"/>
      <c r="TJO36"/>
      <c r="TJP36"/>
      <c r="TJQ36"/>
      <c r="TJR36"/>
      <c r="TJS36"/>
      <c r="TJT36"/>
      <c r="TJU36"/>
      <c r="TJV36"/>
      <c r="TJW36"/>
      <c r="TJX36"/>
      <c r="TJY36"/>
      <c r="TJZ36"/>
      <c r="TKA36"/>
      <c r="TKB36"/>
      <c r="TKC36"/>
      <c r="TKD36"/>
      <c r="TKE36"/>
      <c r="TKF36"/>
      <c r="TKG36"/>
      <c r="TKH36"/>
      <c r="TKI36"/>
      <c r="TKJ36"/>
      <c r="TKK36"/>
      <c r="TKL36"/>
      <c r="TKM36"/>
      <c r="TKN36"/>
      <c r="TKO36"/>
      <c r="TKP36"/>
      <c r="TKQ36"/>
      <c r="TKR36"/>
      <c r="TKS36"/>
      <c r="TKT36"/>
      <c r="TKU36"/>
      <c r="TKV36"/>
      <c r="TKW36"/>
      <c r="TKX36"/>
      <c r="TKY36"/>
      <c r="TKZ36"/>
      <c r="TLA36"/>
      <c r="TLB36"/>
      <c r="TLC36"/>
      <c r="TLD36"/>
      <c r="TLE36"/>
      <c r="TLF36"/>
      <c r="TLG36"/>
      <c r="TLH36"/>
      <c r="TLI36"/>
      <c r="TLJ36"/>
      <c r="TLK36"/>
      <c r="TLL36"/>
      <c r="TLM36"/>
      <c r="TLN36"/>
      <c r="TLO36"/>
      <c r="TLP36"/>
      <c r="TLQ36"/>
      <c r="TLR36"/>
      <c r="TLS36"/>
      <c r="TLT36"/>
      <c r="TLU36"/>
      <c r="TLV36"/>
      <c r="TLW36"/>
      <c r="TLX36"/>
      <c r="TLY36"/>
      <c r="TLZ36"/>
      <c r="TMA36"/>
      <c r="TMB36"/>
      <c r="TMC36"/>
      <c r="TMD36"/>
      <c r="TME36"/>
      <c r="TMF36"/>
      <c r="TMG36"/>
      <c r="TMH36"/>
      <c r="TMI36"/>
      <c r="TMJ36"/>
      <c r="TMK36"/>
      <c r="TML36"/>
      <c r="TMM36"/>
      <c r="TMN36"/>
      <c r="TMO36"/>
      <c r="TMP36"/>
      <c r="TMQ36"/>
      <c r="TMR36"/>
      <c r="TMS36"/>
      <c r="TMT36"/>
      <c r="TMU36"/>
      <c r="TMV36"/>
      <c r="TMW36"/>
      <c r="TMX36"/>
      <c r="TMY36"/>
      <c r="TMZ36"/>
      <c r="TNA36"/>
      <c r="TNB36"/>
      <c r="TNC36"/>
      <c r="TND36"/>
      <c r="TNE36"/>
      <c r="TNF36"/>
      <c r="TNG36"/>
      <c r="TNH36"/>
      <c r="TNI36"/>
      <c r="TNJ36"/>
      <c r="TNK36"/>
      <c r="TNL36"/>
      <c r="TNM36"/>
      <c r="TNN36"/>
      <c r="TNO36"/>
      <c r="TNP36"/>
      <c r="TNQ36"/>
      <c r="TNR36"/>
      <c r="TNS36"/>
      <c r="TNT36"/>
      <c r="TNU36"/>
      <c r="TNV36"/>
      <c r="TNW36"/>
      <c r="TNX36"/>
      <c r="TNY36"/>
      <c r="TNZ36"/>
      <c r="TOA36"/>
      <c r="TOB36"/>
      <c r="TOC36"/>
      <c r="TOD36"/>
      <c r="TOE36"/>
      <c r="TOF36"/>
      <c r="TOG36"/>
      <c r="TOH36"/>
      <c r="TOI36"/>
      <c r="TOJ36"/>
      <c r="TOK36"/>
      <c r="TOL36"/>
      <c r="TOM36"/>
      <c r="TON36"/>
      <c r="TOO36"/>
      <c r="TOP36"/>
      <c r="TOQ36"/>
      <c r="TOR36"/>
      <c r="TOS36"/>
      <c r="TOT36"/>
      <c r="TOU36"/>
      <c r="TOV36"/>
      <c r="TOW36"/>
      <c r="TOX36"/>
      <c r="TOY36"/>
      <c r="TOZ36"/>
      <c r="TPA36"/>
      <c r="TPB36"/>
      <c r="TPC36"/>
      <c r="TPD36"/>
      <c r="TPE36"/>
      <c r="TPF36"/>
      <c r="TPG36"/>
      <c r="TPH36"/>
      <c r="TPI36"/>
      <c r="TPJ36"/>
      <c r="TPK36"/>
      <c r="TPL36"/>
      <c r="TPM36"/>
      <c r="TPN36"/>
      <c r="TPO36"/>
      <c r="TPP36"/>
      <c r="TPQ36"/>
      <c r="TPR36"/>
      <c r="TPS36"/>
      <c r="TPT36"/>
      <c r="TPU36"/>
      <c r="TPV36"/>
      <c r="TPW36"/>
      <c r="TPX36"/>
      <c r="TPY36"/>
      <c r="TPZ36"/>
      <c r="TQA36"/>
      <c r="TQB36"/>
      <c r="TQC36"/>
      <c r="TQD36"/>
      <c r="TQE36"/>
      <c r="TQF36"/>
      <c r="TQG36"/>
      <c r="TQH36"/>
      <c r="TQI36"/>
      <c r="TQJ36"/>
      <c r="TQK36"/>
      <c r="TQL36"/>
      <c r="TQM36"/>
      <c r="TQN36"/>
      <c r="TQO36"/>
      <c r="TQP36"/>
      <c r="TQQ36"/>
      <c r="TQR36"/>
      <c r="TQS36"/>
      <c r="TQT36"/>
      <c r="TQU36"/>
      <c r="TQV36"/>
      <c r="TQW36"/>
      <c r="TQX36"/>
      <c r="TQY36"/>
      <c r="TQZ36"/>
      <c r="TRA36"/>
      <c r="TRB36"/>
      <c r="TRC36"/>
      <c r="TRD36"/>
      <c r="TRE36"/>
      <c r="TRF36"/>
      <c r="TRG36"/>
      <c r="TRH36"/>
      <c r="TRI36"/>
      <c r="TRJ36"/>
      <c r="TRK36"/>
      <c r="TRL36"/>
      <c r="TRM36"/>
      <c r="TRN36"/>
      <c r="TRO36"/>
      <c r="TRP36"/>
      <c r="TRQ36"/>
      <c r="TRR36"/>
      <c r="TRS36"/>
      <c r="TRT36"/>
      <c r="TRU36"/>
      <c r="TRV36"/>
      <c r="TRW36"/>
      <c r="TRX36"/>
      <c r="TRY36"/>
      <c r="TRZ36"/>
      <c r="TSA36"/>
      <c r="TSB36"/>
      <c r="TSC36"/>
      <c r="TSD36"/>
      <c r="TSE36"/>
      <c r="TSF36"/>
      <c r="TSG36"/>
      <c r="TSH36"/>
      <c r="TSI36"/>
      <c r="TSJ36"/>
      <c r="TSK36"/>
      <c r="TSL36"/>
      <c r="TSM36"/>
      <c r="TSN36"/>
      <c r="TSO36"/>
      <c r="TSP36"/>
      <c r="TSQ36"/>
      <c r="TSR36"/>
      <c r="TSS36"/>
      <c r="TST36"/>
      <c r="TSU36"/>
      <c r="TSV36"/>
      <c r="TSW36"/>
      <c r="TSX36"/>
      <c r="TSY36"/>
      <c r="TSZ36"/>
      <c r="TTA36"/>
      <c r="TTB36"/>
      <c r="TTC36"/>
      <c r="TTD36"/>
      <c r="TTE36"/>
      <c r="TTF36"/>
      <c r="TTG36"/>
      <c r="TTH36"/>
      <c r="TTI36"/>
      <c r="TTJ36"/>
      <c r="TTK36"/>
      <c r="TTL36"/>
      <c r="TTM36"/>
      <c r="TTN36"/>
      <c r="TTO36"/>
      <c r="TTP36"/>
      <c r="TTQ36"/>
      <c r="TTR36"/>
      <c r="TTS36"/>
      <c r="TTT36"/>
      <c r="TTU36"/>
      <c r="TTV36"/>
      <c r="TTW36"/>
      <c r="TTX36"/>
      <c r="TTY36"/>
      <c r="TTZ36"/>
      <c r="TUA36"/>
      <c r="TUB36"/>
      <c r="TUC36"/>
      <c r="TUD36"/>
      <c r="TUE36"/>
      <c r="TUF36"/>
      <c r="TUG36"/>
      <c r="TUH36"/>
      <c r="TUI36"/>
      <c r="TUJ36"/>
      <c r="TUK36"/>
      <c r="TUL36"/>
      <c r="TUM36"/>
      <c r="TUN36"/>
      <c r="TUO36"/>
      <c r="TUP36"/>
      <c r="TUQ36"/>
      <c r="TUR36"/>
      <c r="TUS36"/>
      <c r="TUT36"/>
      <c r="TUU36"/>
      <c r="TUV36"/>
      <c r="TUW36"/>
      <c r="TUX36"/>
      <c r="TUY36"/>
      <c r="TUZ36"/>
      <c r="TVA36"/>
      <c r="TVB36"/>
      <c r="TVC36"/>
      <c r="TVD36"/>
      <c r="TVE36"/>
      <c r="TVF36"/>
      <c r="TVG36"/>
      <c r="TVH36"/>
      <c r="TVI36"/>
      <c r="TVJ36"/>
      <c r="TVK36"/>
      <c r="TVL36"/>
      <c r="TVM36"/>
      <c r="TVN36"/>
      <c r="TVO36"/>
      <c r="TVP36"/>
      <c r="TVQ36"/>
      <c r="TVR36"/>
      <c r="TVS36"/>
      <c r="TVT36"/>
      <c r="TVU36"/>
      <c r="TVV36"/>
      <c r="TVW36"/>
      <c r="TVX36"/>
      <c r="TVY36"/>
      <c r="TVZ36"/>
      <c r="TWA36"/>
      <c r="TWB36"/>
      <c r="TWC36"/>
      <c r="TWD36"/>
      <c r="TWE36"/>
      <c r="TWF36"/>
      <c r="TWG36"/>
      <c r="TWH36"/>
      <c r="TWI36"/>
      <c r="TWJ36"/>
      <c r="TWK36"/>
      <c r="TWL36"/>
      <c r="TWM36"/>
      <c r="TWN36"/>
      <c r="TWO36"/>
      <c r="TWP36"/>
      <c r="TWQ36"/>
      <c r="TWR36"/>
      <c r="TWS36"/>
      <c r="TWT36"/>
      <c r="TWU36"/>
      <c r="TWV36"/>
      <c r="TWW36"/>
      <c r="TWX36"/>
      <c r="TWY36"/>
      <c r="TWZ36"/>
      <c r="TXA36"/>
      <c r="TXB36"/>
      <c r="TXC36"/>
      <c r="TXD36"/>
      <c r="TXE36"/>
      <c r="TXF36"/>
      <c r="TXG36"/>
      <c r="TXH36"/>
      <c r="TXI36"/>
      <c r="TXJ36"/>
      <c r="TXK36"/>
      <c r="TXL36"/>
      <c r="TXM36"/>
      <c r="TXN36"/>
      <c r="TXO36"/>
      <c r="TXP36"/>
      <c r="TXQ36"/>
      <c r="TXR36"/>
      <c r="TXS36"/>
      <c r="TXT36"/>
      <c r="TXU36"/>
      <c r="TXV36"/>
      <c r="TXW36"/>
      <c r="TXX36"/>
      <c r="TXY36"/>
      <c r="TXZ36"/>
      <c r="TYA36"/>
      <c r="TYB36"/>
      <c r="TYC36"/>
      <c r="TYD36"/>
      <c r="TYE36"/>
      <c r="TYF36"/>
      <c r="TYG36"/>
      <c r="TYH36"/>
      <c r="TYI36"/>
      <c r="TYJ36"/>
      <c r="TYK36"/>
      <c r="TYL36"/>
      <c r="TYM36"/>
      <c r="TYN36"/>
      <c r="TYO36"/>
      <c r="TYP36"/>
      <c r="TYQ36"/>
      <c r="TYR36"/>
      <c r="TYS36"/>
      <c r="TYT36"/>
      <c r="TYU36"/>
      <c r="TYV36"/>
      <c r="TYW36"/>
      <c r="TYX36"/>
      <c r="TYY36"/>
      <c r="TYZ36"/>
      <c r="TZA36"/>
      <c r="TZB36"/>
      <c r="TZC36"/>
      <c r="TZD36"/>
      <c r="TZE36"/>
      <c r="TZF36"/>
      <c r="TZG36"/>
      <c r="TZH36"/>
      <c r="TZI36"/>
      <c r="TZJ36"/>
      <c r="TZK36"/>
      <c r="TZL36"/>
      <c r="TZM36"/>
      <c r="TZN36"/>
      <c r="TZO36"/>
      <c r="TZP36"/>
      <c r="TZQ36"/>
      <c r="TZR36"/>
      <c r="TZS36"/>
      <c r="TZT36"/>
      <c r="TZU36"/>
      <c r="TZV36"/>
      <c r="TZW36"/>
      <c r="TZX36"/>
      <c r="TZY36"/>
      <c r="TZZ36"/>
      <c r="UAA36"/>
      <c r="UAB36"/>
      <c r="UAC36"/>
      <c r="UAD36"/>
      <c r="UAE36"/>
      <c r="UAF36"/>
      <c r="UAG36"/>
      <c r="UAH36"/>
      <c r="UAI36"/>
      <c r="UAJ36"/>
      <c r="UAK36"/>
      <c r="UAL36"/>
      <c r="UAM36"/>
      <c r="UAN36"/>
      <c r="UAO36"/>
      <c r="UAP36"/>
      <c r="UAQ36"/>
      <c r="UAR36"/>
      <c r="UAS36"/>
      <c r="UAT36"/>
      <c r="UAU36"/>
      <c r="UAV36"/>
      <c r="UAW36"/>
      <c r="UAX36"/>
      <c r="UAY36"/>
      <c r="UAZ36"/>
      <c r="UBA36"/>
      <c r="UBB36"/>
      <c r="UBC36"/>
      <c r="UBD36"/>
      <c r="UBE36"/>
      <c r="UBF36"/>
      <c r="UBG36"/>
      <c r="UBH36"/>
      <c r="UBI36"/>
      <c r="UBJ36"/>
      <c r="UBK36"/>
      <c r="UBL36"/>
      <c r="UBM36"/>
      <c r="UBN36"/>
      <c r="UBO36"/>
      <c r="UBP36"/>
      <c r="UBQ36"/>
      <c r="UBR36"/>
      <c r="UBS36"/>
      <c r="UBT36"/>
      <c r="UBU36"/>
      <c r="UBV36"/>
      <c r="UBW36"/>
      <c r="UBX36"/>
      <c r="UBY36"/>
      <c r="UBZ36"/>
      <c r="UCA36"/>
      <c r="UCB36"/>
      <c r="UCC36"/>
      <c r="UCD36"/>
      <c r="UCE36"/>
      <c r="UCF36"/>
      <c r="UCG36"/>
      <c r="UCH36"/>
      <c r="UCI36"/>
      <c r="UCJ36"/>
      <c r="UCK36"/>
      <c r="UCL36"/>
      <c r="UCM36"/>
      <c r="UCN36"/>
      <c r="UCO36"/>
      <c r="UCP36"/>
      <c r="UCQ36"/>
      <c r="UCR36"/>
      <c r="UCS36"/>
      <c r="UCT36"/>
      <c r="UCU36"/>
      <c r="UCV36"/>
      <c r="UCW36"/>
      <c r="UCX36"/>
      <c r="UCY36"/>
      <c r="UCZ36"/>
      <c r="UDA36"/>
      <c r="UDB36"/>
      <c r="UDC36"/>
      <c r="UDD36"/>
      <c r="UDE36"/>
      <c r="UDF36"/>
      <c r="UDG36"/>
      <c r="UDH36"/>
      <c r="UDI36"/>
      <c r="UDJ36"/>
      <c r="UDK36"/>
      <c r="UDL36"/>
      <c r="UDM36"/>
      <c r="UDN36"/>
      <c r="UDO36"/>
      <c r="UDP36"/>
      <c r="UDQ36"/>
      <c r="UDR36"/>
      <c r="UDS36"/>
      <c r="UDT36"/>
      <c r="UDU36"/>
      <c r="UDV36"/>
      <c r="UDW36"/>
      <c r="UDX36"/>
      <c r="UDY36"/>
      <c r="UDZ36"/>
      <c r="UEA36"/>
      <c r="UEB36"/>
      <c r="UEC36"/>
      <c r="UED36"/>
      <c r="UEE36"/>
      <c r="UEF36"/>
      <c r="UEG36"/>
      <c r="UEH36"/>
      <c r="UEI36"/>
      <c r="UEJ36"/>
      <c r="UEK36"/>
      <c r="UEL36"/>
      <c r="UEM36"/>
      <c r="UEN36"/>
      <c r="UEO36"/>
      <c r="UEP36"/>
      <c r="UEQ36"/>
      <c r="UER36"/>
      <c r="UES36"/>
      <c r="UET36"/>
      <c r="UEU36"/>
      <c r="UEV36"/>
      <c r="UEW36"/>
      <c r="UEX36"/>
      <c r="UEY36"/>
      <c r="UEZ36"/>
      <c r="UFA36"/>
      <c r="UFB36"/>
      <c r="UFC36"/>
      <c r="UFD36"/>
      <c r="UFE36"/>
      <c r="UFF36"/>
      <c r="UFG36"/>
      <c r="UFH36"/>
      <c r="UFI36"/>
      <c r="UFJ36"/>
      <c r="UFK36"/>
      <c r="UFL36"/>
      <c r="UFM36"/>
      <c r="UFN36"/>
      <c r="UFO36"/>
      <c r="UFP36"/>
      <c r="UFQ36"/>
      <c r="UFR36"/>
      <c r="UFS36"/>
      <c r="UFT36"/>
      <c r="UFU36"/>
      <c r="UFV36"/>
      <c r="UFW36"/>
      <c r="UFX36"/>
      <c r="UFY36"/>
      <c r="UFZ36"/>
      <c r="UGA36"/>
      <c r="UGB36"/>
      <c r="UGC36"/>
      <c r="UGD36"/>
      <c r="UGE36"/>
      <c r="UGF36"/>
      <c r="UGG36"/>
      <c r="UGH36"/>
      <c r="UGI36"/>
      <c r="UGJ36"/>
      <c r="UGK36"/>
      <c r="UGL36"/>
      <c r="UGM36"/>
      <c r="UGN36"/>
      <c r="UGO36"/>
      <c r="UGP36"/>
      <c r="UGQ36"/>
      <c r="UGR36"/>
      <c r="UGS36"/>
      <c r="UGT36"/>
      <c r="UGU36"/>
      <c r="UGV36"/>
      <c r="UGW36"/>
      <c r="UGX36"/>
      <c r="UGY36"/>
      <c r="UGZ36"/>
      <c r="UHA36"/>
      <c r="UHB36"/>
      <c r="UHC36"/>
      <c r="UHD36"/>
      <c r="UHE36"/>
      <c r="UHF36"/>
      <c r="UHG36"/>
      <c r="UHH36"/>
      <c r="UHI36"/>
      <c r="UHJ36"/>
      <c r="UHK36"/>
      <c r="UHL36"/>
      <c r="UHM36"/>
      <c r="UHN36"/>
      <c r="UHO36"/>
      <c r="UHP36"/>
      <c r="UHQ36"/>
      <c r="UHR36"/>
      <c r="UHS36"/>
      <c r="UHT36"/>
      <c r="UHU36"/>
      <c r="UHV36"/>
      <c r="UHW36"/>
      <c r="UHX36"/>
      <c r="UHY36"/>
      <c r="UHZ36"/>
      <c r="UIA36"/>
      <c r="UIB36"/>
      <c r="UIC36"/>
      <c r="UID36"/>
      <c r="UIE36"/>
      <c r="UIF36"/>
      <c r="UIG36"/>
      <c r="UIH36"/>
      <c r="UII36"/>
      <c r="UIJ36"/>
      <c r="UIK36"/>
      <c r="UIL36"/>
      <c r="UIM36"/>
      <c r="UIN36"/>
      <c r="UIO36"/>
      <c r="UIP36"/>
      <c r="UIQ36"/>
      <c r="UIR36"/>
      <c r="UIS36"/>
      <c r="UIT36"/>
      <c r="UIU36"/>
      <c r="UIV36"/>
      <c r="UIW36"/>
      <c r="UIX36"/>
      <c r="UIY36"/>
      <c r="UIZ36"/>
      <c r="UJA36"/>
      <c r="UJB36"/>
      <c r="UJC36"/>
      <c r="UJD36"/>
      <c r="UJE36"/>
      <c r="UJF36"/>
      <c r="UJG36"/>
      <c r="UJH36"/>
      <c r="UJI36"/>
      <c r="UJJ36"/>
      <c r="UJK36"/>
      <c r="UJL36"/>
      <c r="UJM36"/>
      <c r="UJN36"/>
      <c r="UJO36"/>
      <c r="UJP36"/>
      <c r="UJQ36"/>
      <c r="UJR36"/>
      <c r="UJS36"/>
      <c r="UJT36"/>
      <c r="UJU36"/>
      <c r="UJV36"/>
      <c r="UJW36"/>
      <c r="UJX36"/>
      <c r="UJY36"/>
      <c r="UJZ36"/>
      <c r="UKA36"/>
      <c r="UKB36"/>
      <c r="UKC36"/>
      <c r="UKD36"/>
      <c r="UKE36"/>
      <c r="UKF36"/>
      <c r="UKG36"/>
      <c r="UKH36"/>
      <c r="UKI36"/>
      <c r="UKJ36"/>
      <c r="UKK36"/>
      <c r="UKL36"/>
      <c r="UKM36"/>
      <c r="UKN36"/>
      <c r="UKO36"/>
      <c r="UKP36"/>
      <c r="UKQ36"/>
      <c r="UKR36"/>
      <c r="UKS36"/>
      <c r="UKT36"/>
      <c r="UKU36"/>
      <c r="UKV36"/>
      <c r="UKW36"/>
      <c r="UKX36"/>
      <c r="UKY36"/>
      <c r="UKZ36"/>
      <c r="ULA36"/>
      <c r="ULB36"/>
      <c r="ULC36"/>
      <c r="ULD36"/>
      <c r="ULE36"/>
      <c r="ULF36"/>
      <c r="ULG36"/>
      <c r="ULH36"/>
      <c r="ULI36"/>
      <c r="ULJ36"/>
      <c r="ULK36"/>
      <c r="ULL36"/>
      <c r="ULM36"/>
      <c r="ULN36"/>
      <c r="ULO36"/>
      <c r="ULP36"/>
      <c r="ULQ36"/>
      <c r="ULR36"/>
      <c r="ULS36"/>
      <c r="ULT36"/>
      <c r="ULU36"/>
      <c r="ULV36"/>
      <c r="ULW36"/>
      <c r="ULX36"/>
      <c r="ULY36"/>
      <c r="ULZ36"/>
      <c r="UMA36"/>
      <c r="UMB36"/>
      <c r="UMC36"/>
      <c r="UMD36"/>
      <c r="UME36"/>
      <c r="UMF36"/>
      <c r="UMG36"/>
      <c r="UMH36"/>
      <c r="UMI36"/>
      <c r="UMJ36"/>
      <c r="UMK36"/>
      <c r="UML36"/>
      <c r="UMM36"/>
      <c r="UMN36"/>
      <c r="UMO36"/>
      <c r="UMP36"/>
      <c r="UMQ36"/>
      <c r="UMR36"/>
      <c r="UMS36"/>
      <c r="UMT36"/>
      <c r="UMU36"/>
      <c r="UMV36"/>
      <c r="UMW36"/>
      <c r="UMX36"/>
      <c r="UMY36"/>
      <c r="UMZ36"/>
      <c r="UNA36"/>
      <c r="UNB36"/>
      <c r="UNC36"/>
      <c r="UND36"/>
      <c r="UNE36"/>
      <c r="UNF36"/>
      <c r="UNG36"/>
      <c r="UNH36"/>
      <c r="UNI36"/>
      <c r="UNJ36"/>
      <c r="UNK36"/>
      <c r="UNL36"/>
      <c r="UNM36"/>
      <c r="UNN36"/>
      <c r="UNO36"/>
      <c r="UNP36"/>
      <c r="UNQ36"/>
      <c r="UNR36"/>
      <c r="UNS36"/>
      <c r="UNT36"/>
      <c r="UNU36"/>
      <c r="UNV36"/>
      <c r="UNW36"/>
      <c r="UNX36"/>
      <c r="UNY36"/>
      <c r="UNZ36"/>
      <c r="UOA36"/>
      <c r="UOB36"/>
      <c r="UOC36"/>
      <c r="UOD36"/>
      <c r="UOE36"/>
      <c r="UOF36"/>
      <c r="UOG36"/>
      <c r="UOH36"/>
      <c r="UOI36"/>
      <c r="UOJ36"/>
      <c r="UOK36"/>
      <c r="UOL36"/>
      <c r="UOM36"/>
      <c r="UON36"/>
      <c r="UOO36"/>
      <c r="UOP36"/>
      <c r="UOQ36"/>
      <c r="UOR36"/>
      <c r="UOS36"/>
      <c r="UOT36"/>
      <c r="UOU36"/>
      <c r="UOV36"/>
      <c r="UOW36"/>
      <c r="UOX36"/>
      <c r="UOY36"/>
      <c r="UOZ36"/>
      <c r="UPA36"/>
      <c r="UPB36"/>
      <c r="UPC36"/>
      <c r="UPD36"/>
      <c r="UPE36"/>
      <c r="UPF36"/>
      <c r="UPG36"/>
      <c r="UPH36"/>
      <c r="UPI36"/>
      <c r="UPJ36"/>
      <c r="UPK36"/>
      <c r="UPL36"/>
      <c r="UPM36"/>
      <c r="UPN36"/>
      <c r="UPO36"/>
      <c r="UPP36"/>
      <c r="UPQ36"/>
      <c r="UPR36"/>
      <c r="UPS36"/>
      <c r="UPT36"/>
      <c r="UPU36"/>
      <c r="UPV36"/>
      <c r="UPW36"/>
      <c r="UPX36"/>
      <c r="UPY36"/>
      <c r="UPZ36"/>
      <c r="UQA36"/>
      <c r="UQB36"/>
      <c r="UQC36"/>
      <c r="UQD36"/>
      <c r="UQE36"/>
      <c r="UQF36"/>
      <c r="UQG36"/>
      <c r="UQH36"/>
      <c r="UQI36"/>
      <c r="UQJ36"/>
      <c r="UQK36"/>
      <c r="UQL36"/>
      <c r="UQM36"/>
      <c r="UQN36"/>
      <c r="UQO36"/>
      <c r="UQP36"/>
      <c r="UQQ36"/>
      <c r="UQR36"/>
      <c r="UQS36"/>
      <c r="UQT36"/>
      <c r="UQU36"/>
      <c r="UQV36"/>
      <c r="UQW36"/>
      <c r="UQX36"/>
      <c r="UQY36"/>
      <c r="UQZ36"/>
      <c r="URA36"/>
      <c r="URB36"/>
      <c r="URC36"/>
      <c r="URD36"/>
      <c r="URE36"/>
      <c r="URF36"/>
      <c r="URG36"/>
      <c r="URH36"/>
      <c r="URI36"/>
      <c r="URJ36"/>
      <c r="URK36"/>
      <c r="URL36"/>
      <c r="URM36"/>
      <c r="URN36"/>
      <c r="URO36"/>
      <c r="URP36"/>
      <c r="URQ36"/>
      <c r="URR36"/>
      <c r="URS36"/>
      <c r="URT36"/>
      <c r="URU36"/>
      <c r="URV36"/>
      <c r="URW36"/>
      <c r="URX36"/>
      <c r="URY36"/>
      <c r="URZ36"/>
      <c r="USA36"/>
      <c r="USB36"/>
      <c r="USC36"/>
      <c r="USD36"/>
      <c r="USE36"/>
      <c r="USF36"/>
      <c r="USG36"/>
      <c r="USH36"/>
      <c r="USI36"/>
      <c r="USJ36"/>
      <c r="USK36"/>
      <c r="USL36"/>
      <c r="USM36"/>
      <c r="USN36"/>
      <c r="USO36"/>
      <c r="USP36"/>
      <c r="USQ36"/>
      <c r="USR36"/>
      <c r="USS36"/>
      <c r="UST36"/>
      <c r="USU36"/>
      <c r="USV36"/>
      <c r="USW36"/>
      <c r="USX36"/>
      <c r="USY36"/>
      <c r="USZ36"/>
      <c r="UTA36"/>
      <c r="UTB36"/>
      <c r="UTC36"/>
      <c r="UTD36"/>
      <c r="UTE36"/>
      <c r="UTF36"/>
      <c r="UTG36"/>
      <c r="UTH36"/>
      <c r="UTI36"/>
      <c r="UTJ36"/>
      <c r="UTK36"/>
      <c r="UTL36"/>
      <c r="UTM36"/>
      <c r="UTN36"/>
      <c r="UTO36"/>
      <c r="UTP36"/>
      <c r="UTQ36"/>
      <c r="UTR36"/>
      <c r="UTS36"/>
      <c r="UTT36"/>
      <c r="UTU36"/>
      <c r="UTV36"/>
      <c r="UTW36"/>
      <c r="UTX36"/>
      <c r="UTY36"/>
      <c r="UTZ36"/>
      <c r="UUA36"/>
      <c r="UUB36"/>
      <c r="UUC36"/>
      <c r="UUD36"/>
      <c r="UUE36"/>
      <c r="UUF36"/>
      <c r="UUG36"/>
      <c r="UUH36"/>
      <c r="UUI36"/>
      <c r="UUJ36"/>
      <c r="UUK36"/>
      <c r="UUL36"/>
      <c r="UUM36"/>
      <c r="UUN36"/>
      <c r="UUO36"/>
      <c r="UUP36"/>
      <c r="UUQ36"/>
      <c r="UUR36"/>
      <c r="UUS36"/>
      <c r="UUT36"/>
      <c r="UUU36"/>
      <c r="UUV36"/>
      <c r="UUW36"/>
      <c r="UUX36"/>
      <c r="UUY36"/>
      <c r="UUZ36"/>
      <c r="UVA36"/>
      <c r="UVB36"/>
      <c r="UVC36"/>
      <c r="UVD36"/>
      <c r="UVE36"/>
      <c r="UVF36"/>
      <c r="UVG36"/>
      <c r="UVH36"/>
      <c r="UVI36"/>
      <c r="UVJ36"/>
      <c r="UVK36"/>
      <c r="UVL36"/>
      <c r="UVM36"/>
      <c r="UVN36"/>
      <c r="UVO36"/>
      <c r="UVP36"/>
      <c r="UVQ36"/>
      <c r="UVR36"/>
      <c r="UVS36"/>
      <c r="UVT36"/>
      <c r="UVU36"/>
      <c r="UVV36"/>
      <c r="UVW36"/>
      <c r="UVX36"/>
      <c r="UVY36"/>
      <c r="UVZ36"/>
      <c r="UWA36"/>
      <c r="UWB36"/>
      <c r="UWC36"/>
      <c r="UWD36"/>
      <c r="UWE36"/>
      <c r="UWF36"/>
      <c r="UWG36"/>
      <c r="UWH36"/>
      <c r="UWI36"/>
      <c r="UWJ36"/>
      <c r="UWK36"/>
      <c r="UWL36"/>
      <c r="UWM36"/>
      <c r="UWN36"/>
      <c r="UWO36"/>
      <c r="UWP36"/>
      <c r="UWQ36"/>
      <c r="UWR36"/>
      <c r="UWS36"/>
      <c r="UWT36"/>
      <c r="UWU36"/>
      <c r="UWV36"/>
      <c r="UWW36"/>
      <c r="UWX36"/>
      <c r="UWY36"/>
      <c r="UWZ36"/>
      <c r="UXA36"/>
      <c r="UXB36"/>
      <c r="UXC36"/>
      <c r="UXD36"/>
      <c r="UXE36"/>
      <c r="UXF36"/>
      <c r="UXG36"/>
      <c r="UXH36"/>
      <c r="UXI36"/>
      <c r="UXJ36"/>
      <c r="UXK36"/>
      <c r="UXL36"/>
      <c r="UXM36"/>
      <c r="UXN36"/>
      <c r="UXO36"/>
      <c r="UXP36"/>
      <c r="UXQ36"/>
      <c r="UXR36"/>
      <c r="UXS36"/>
      <c r="UXT36"/>
      <c r="UXU36"/>
      <c r="UXV36"/>
      <c r="UXW36"/>
      <c r="UXX36"/>
      <c r="UXY36"/>
      <c r="UXZ36"/>
      <c r="UYA36"/>
      <c r="UYB36"/>
      <c r="UYC36"/>
      <c r="UYD36"/>
      <c r="UYE36"/>
      <c r="UYF36"/>
      <c r="UYG36"/>
      <c r="UYH36"/>
      <c r="UYI36"/>
      <c r="UYJ36"/>
      <c r="UYK36"/>
      <c r="UYL36"/>
      <c r="UYM36"/>
      <c r="UYN36"/>
      <c r="UYO36"/>
      <c r="UYP36"/>
      <c r="UYQ36"/>
      <c r="UYR36"/>
      <c r="UYS36"/>
      <c r="UYT36"/>
      <c r="UYU36"/>
      <c r="UYV36"/>
      <c r="UYW36"/>
      <c r="UYX36"/>
      <c r="UYY36"/>
      <c r="UYZ36"/>
      <c r="UZA36"/>
      <c r="UZB36"/>
      <c r="UZC36"/>
      <c r="UZD36"/>
      <c r="UZE36"/>
      <c r="UZF36"/>
      <c r="UZG36"/>
      <c r="UZH36"/>
      <c r="UZI36"/>
      <c r="UZJ36"/>
      <c r="UZK36"/>
      <c r="UZL36"/>
      <c r="UZM36"/>
      <c r="UZN36"/>
      <c r="UZO36"/>
      <c r="UZP36"/>
      <c r="UZQ36"/>
      <c r="UZR36"/>
      <c r="UZS36"/>
      <c r="UZT36"/>
      <c r="UZU36"/>
      <c r="UZV36"/>
      <c r="UZW36"/>
      <c r="UZX36"/>
      <c r="UZY36"/>
      <c r="UZZ36"/>
      <c r="VAA36"/>
      <c r="VAB36"/>
      <c r="VAC36"/>
      <c r="VAD36"/>
      <c r="VAE36"/>
      <c r="VAF36"/>
      <c r="VAG36"/>
      <c r="VAH36"/>
      <c r="VAI36"/>
      <c r="VAJ36"/>
      <c r="VAK36"/>
      <c r="VAL36"/>
      <c r="VAM36"/>
      <c r="VAN36"/>
      <c r="VAO36"/>
      <c r="VAP36"/>
      <c r="VAQ36"/>
      <c r="VAR36"/>
      <c r="VAS36"/>
      <c r="VAT36"/>
      <c r="VAU36"/>
      <c r="VAV36"/>
      <c r="VAW36"/>
      <c r="VAX36"/>
      <c r="VAY36"/>
      <c r="VAZ36"/>
      <c r="VBA36"/>
      <c r="VBB36"/>
      <c r="VBC36"/>
      <c r="VBD36"/>
      <c r="VBE36"/>
      <c r="VBF36"/>
      <c r="VBG36"/>
      <c r="VBH36"/>
      <c r="VBI36"/>
      <c r="VBJ36"/>
      <c r="VBK36"/>
      <c r="VBL36"/>
      <c r="VBM36"/>
      <c r="VBN36"/>
      <c r="VBO36"/>
      <c r="VBP36"/>
      <c r="VBQ36"/>
      <c r="VBR36"/>
      <c r="VBS36"/>
      <c r="VBT36"/>
      <c r="VBU36"/>
      <c r="VBV36"/>
      <c r="VBW36"/>
      <c r="VBX36"/>
      <c r="VBY36"/>
      <c r="VBZ36"/>
      <c r="VCA36"/>
      <c r="VCB36"/>
      <c r="VCC36"/>
      <c r="VCD36"/>
      <c r="VCE36"/>
      <c r="VCF36"/>
      <c r="VCG36"/>
      <c r="VCH36"/>
      <c r="VCI36"/>
      <c r="VCJ36"/>
      <c r="VCK36"/>
      <c r="VCL36"/>
      <c r="VCM36"/>
      <c r="VCN36"/>
      <c r="VCO36"/>
      <c r="VCP36"/>
      <c r="VCQ36"/>
      <c r="VCR36"/>
      <c r="VCS36"/>
      <c r="VCT36"/>
      <c r="VCU36"/>
      <c r="VCV36"/>
      <c r="VCW36"/>
      <c r="VCX36"/>
      <c r="VCY36"/>
      <c r="VCZ36"/>
      <c r="VDA36"/>
      <c r="VDB36"/>
      <c r="VDC36"/>
      <c r="VDD36"/>
      <c r="VDE36"/>
      <c r="VDF36"/>
      <c r="VDG36"/>
      <c r="VDH36"/>
      <c r="VDI36"/>
      <c r="VDJ36"/>
      <c r="VDK36"/>
      <c r="VDL36"/>
      <c r="VDM36"/>
      <c r="VDN36"/>
      <c r="VDO36"/>
      <c r="VDP36"/>
      <c r="VDQ36"/>
      <c r="VDR36"/>
      <c r="VDS36"/>
      <c r="VDT36"/>
      <c r="VDU36"/>
      <c r="VDV36"/>
      <c r="VDW36"/>
      <c r="VDX36"/>
      <c r="VDY36"/>
      <c r="VDZ36"/>
      <c r="VEA36"/>
      <c r="VEB36"/>
      <c r="VEC36"/>
      <c r="VED36"/>
      <c r="VEE36"/>
      <c r="VEF36"/>
      <c r="VEG36"/>
      <c r="VEH36"/>
      <c r="VEI36"/>
      <c r="VEJ36"/>
      <c r="VEK36"/>
      <c r="VEL36"/>
      <c r="VEM36"/>
      <c r="VEN36"/>
      <c r="VEO36"/>
      <c r="VEP36"/>
      <c r="VEQ36"/>
      <c r="VER36"/>
      <c r="VES36"/>
      <c r="VET36"/>
      <c r="VEU36"/>
      <c r="VEV36"/>
      <c r="VEW36"/>
      <c r="VEX36"/>
      <c r="VEY36"/>
      <c r="VEZ36"/>
      <c r="VFA36"/>
      <c r="VFB36"/>
      <c r="VFC36"/>
      <c r="VFD36"/>
      <c r="VFE36"/>
      <c r="VFF36"/>
      <c r="VFG36"/>
      <c r="VFH36"/>
      <c r="VFI36"/>
      <c r="VFJ36"/>
      <c r="VFK36"/>
      <c r="VFL36"/>
      <c r="VFM36"/>
      <c r="VFN36"/>
      <c r="VFO36"/>
      <c r="VFP36"/>
      <c r="VFQ36"/>
      <c r="VFR36"/>
      <c r="VFS36"/>
      <c r="VFT36"/>
      <c r="VFU36"/>
      <c r="VFV36"/>
      <c r="VFW36"/>
      <c r="VFX36"/>
      <c r="VFY36"/>
      <c r="VFZ36"/>
      <c r="VGA36"/>
      <c r="VGB36"/>
      <c r="VGC36"/>
      <c r="VGD36"/>
      <c r="VGE36"/>
      <c r="VGF36"/>
      <c r="VGG36"/>
      <c r="VGH36"/>
      <c r="VGI36"/>
      <c r="VGJ36"/>
      <c r="VGK36"/>
      <c r="VGL36"/>
      <c r="VGM36"/>
      <c r="VGN36"/>
      <c r="VGO36"/>
      <c r="VGP36"/>
      <c r="VGQ36"/>
      <c r="VGR36"/>
      <c r="VGS36"/>
      <c r="VGT36"/>
      <c r="VGU36"/>
      <c r="VGV36"/>
      <c r="VGW36"/>
      <c r="VGX36"/>
      <c r="VGY36"/>
      <c r="VGZ36"/>
      <c r="VHA36"/>
      <c r="VHB36"/>
      <c r="VHC36"/>
      <c r="VHD36"/>
      <c r="VHE36"/>
      <c r="VHF36"/>
      <c r="VHG36"/>
      <c r="VHH36"/>
      <c r="VHI36"/>
      <c r="VHJ36"/>
      <c r="VHK36"/>
      <c r="VHL36"/>
      <c r="VHM36"/>
      <c r="VHN36"/>
      <c r="VHO36"/>
      <c r="VHP36"/>
      <c r="VHQ36"/>
      <c r="VHR36"/>
      <c r="VHS36"/>
      <c r="VHT36"/>
      <c r="VHU36"/>
      <c r="VHV36"/>
      <c r="VHW36"/>
      <c r="VHX36"/>
      <c r="VHY36"/>
      <c r="VHZ36"/>
      <c r="VIA36"/>
      <c r="VIB36"/>
      <c r="VIC36"/>
      <c r="VID36"/>
      <c r="VIE36"/>
      <c r="VIF36"/>
      <c r="VIG36"/>
      <c r="VIH36"/>
      <c r="VII36"/>
      <c r="VIJ36"/>
      <c r="VIK36"/>
      <c r="VIL36"/>
      <c r="VIM36"/>
      <c r="VIN36"/>
      <c r="VIO36"/>
      <c r="VIP36"/>
      <c r="VIQ36"/>
      <c r="VIR36"/>
      <c r="VIS36"/>
      <c r="VIT36"/>
      <c r="VIU36"/>
      <c r="VIV36"/>
      <c r="VIW36"/>
      <c r="VIX36"/>
      <c r="VIY36"/>
      <c r="VIZ36"/>
      <c r="VJA36"/>
      <c r="VJB36"/>
      <c r="VJC36"/>
      <c r="VJD36"/>
      <c r="VJE36"/>
      <c r="VJF36"/>
      <c r="VJG36"/>
      <c r="VJH36"/>
      <c r="VJI36"/>
      <c r="VJJ36"/>
      <c r="VJK36"/>
      <c r="VJL36"/>
      <c r="VJM36"/>
      <c r="VJN36"/>
      <c r="VJO36"/>
      <c r="VJP36"/>
      <c r="VJQ36"/>
      <c r="VJR36"/>
      <c r="VJS36"/>
      <c r="VJT36"/>
      <c r="VJU36"/>
      <c r="VJV36"/>
      <c r="VJW36"/>
      <c r="VJX36"/>
      <c r="VJY36"/>
      <c r="VJZ36"/>
      <c r="VKA36"/>
      <c r="VKB36"/>
      <c r="VKC36"/>
      <c r="VKD36"/>
      <c r="VKE36"/>
      <c r="VKF36"/>
      <c r="VKG36"/>
      <c r="VKH36"/>
      <c r="VKI36"/>
      <c r="VKJ36"/>
      <c r="VKK36"/>
      <c r="VKL36"/>
      <c r="VKM36"/>
      <c r="VKN36"/>
      <c r="VKO36"/>
      <c r="VKP36"/>
      <c r="VKQ36"/>
      <c r="VKR36"/>
      <c r="VKS36"/>
      <c r="VKT36"/>
      <c r="VKU36"/>
      <c r="VKV36"/>
      <c r="VKW36"/>
      <c r="VKX36"/>
      <c r="VKY36"/>
      <c r="VKZ36"/>
      <c r="VLA36"/>
      <c r="VLB36"/>
      <c r="VLC36"/>
      <c r="VLD36"/>
      <c r="VLE36"/>
      <c r="VLF36"/>
      <c r="VLG36"/>
      <c r="VLH36"/>
      <c r="VLI36"/>
      <c r="VLJ36"/>
      <c r="VLK36"/>
      <c r="VLL36"/>
      <c r="VLM36"/>
      <c r="VLN36"/>
      <c r="VLO36"/>
      <c r="VLP36"/>
      <c r="VLQ36"/>
      <c r="VLR36"/>
      <c r="VLS36"/>
      <c r="VLT36"/>
      <c r="VLU36"/>
      <c r="VLV36"/>
      <c r="VLW36"/>
      <c r="VLX36"/>
      <c r="VLY36"/>
      <c r="VLZ36"/>
      <c r="VMA36"/>
      <c r="VMB36"/>
      <c r="VMC36"/>
      <c r="VMD36"/>
      <c r="VME36"/>
      <c r="VMF36"/>
      <c r="VMG36"/>
      <c r="VMH36"/>
      <c r="VMI36"/>
      <c r="VMJ36"/>
      <c r="VMK36"/>
      <c r="VML36"/>
      <c r="VMM36"/>
      <c r="VMN36"/>
      <c r="VMO36"/>
      <c r="VMP36"/>
      <c r="VMQ36"/>
      <c r="VMR36"/>
      <c r="VMS36"/>
      <c r="VMT36"/>
      <c r="VMU36"/>
      <c r="VMV36"/>
      <c r="VMW36"/>
      <c r="VMX36"/>
      <c r="VMY36"/>
      <c r="VMZ36"/>
      <c r="VNA36"/>
      <c r="VNB36"/>
      <c r="VNC36"/>
      <c r="VND36"/>
      <c r="VNE36"/>
      <c r="VNF36"/>
      <c r="VNG36"/>
      <c r="VNH36"/>
      <c r="VNI36"/>
      <c r="VNJ36"/>
      <c r="VNK36"/>
      <c r="VNL36"/>
      <c r="VNM36"/>
      <c r="VNN36"/>
      <c r="VNO36"/>
      <c r="VNP36"/>
      <c r="VNQ36"/>
      <c r="VNR36"/>
      <c r="VNS36"/>
      <c r="VNT36"/>
      <c r="VNU36"/>
      <c r="VNV36"/>
      <c r="VNW36"/>
      <c r="VNX36"/>
      <c r="VNY36"/>
      <c r="VNZ36"/>
      <c r="VOA36"/>
      <c r="VOB36"/>
      <c r="VOC36"/>
      <c r="VOD36"/>
      <c r="VOE36"/>
      <c r="VOF36"/>
      <c r="VOG36"/>
      <c r="VOH36"/>
      <c r="VOI36"/>
      <c r="VOJ36"/>
      <c r="VOK36"/>
      <c r="VOL36"/>
      <c r="VOM36"/>
      <c r="VON36"/>
      <c r="VOO36"/>
      <c r="VOP36"/>
      <c r="VOQ36"/>
      <c r="VOR36"/>
      <c r="VOS36"/>
      <c r="VOT36"/>
      <c r="VOU36"/>
      <c r="VOV36"/>
      <c r="VOW36"/>
      <c r="VOX36"/>
      <c r="VOY36"/>
      <c r="VOZ36"/>
      <c r="VPA36"/>
      <c r="VPB36"/>
      <c r="VPC36"/>
      <c r="VPD36"/>
      <c r="VPE36"/>
      <c r="VPF36"/>
      <c r="VPG36"/>
      <c r="VPH36"/>
      <c r="VPI36"/>
      <c r="VPJ36"/>
      <c r="VPK36"/>
      <c r="VPL36"/>
      <c r="VPM36"/>
      <c r="VPN36"/>
      <c r="VPO36"/>
      <c r="VPP36"/>
      <c r="VPQ36"/>
      <c r="VPR36"/>
      <c r="VPS36"/>
      <c r="VPT36"/>
      <c r="VPU36"/>
      <c r="VPV36"/>
      <c r="VPW36"/>
      <c r="VPX36"/>
      <c r="VPY36"/>
      <c r="VPZ36"/>
      <c r="VQA36"/>
      <c r="VQB36"/>
      <c r="VQC36"/>
      <c r="VQD36"/>
      <c r="VQE36"/>
      <c r="VQF36"/>
      <c r="VQG36"/>
      <c r="VQH36"/>
      <c r="VQI36"/>
      <c r="VQJ36"/>
      <c r="VQK36"/>
      <c r="VQL36"/>
      <c r="VQM36"/>
      <c r="VQN36"/>
      <c r="VQO36"/>
      <c r="VQP36"/>
      <c r="VQQ36"/>
      <c r="VQR36"/>
      <c r="VQS36"/>
      <c r="VQT36"/>
      <c r="VQU36"/>
      <c r="VQV36"/>
      <c r="VQW36"/>
      <c r="VQX36"/>
      <c r="VQY36"/>
      <c r="VQZ36"/>
      <c r="VRA36"/>
      <c r="VRB36"/>
      <c r="VRC36"/>
      <c r="VRD36"/>
      <c r="VRE36"/>
      <c r="VRF36"/>
      <c r="VRG36"/>
      <c r="VRH36"/>
      <c r="VRI36"/>
      <c r="VRJ36"/>
      <c r="VRK36"/>
      <c r="VRL36"/>
      <c r="VRM36"/>
      <c r="VRN36"/>
      <c r="VRO36"/>
      <c r="VRP36"/>
      <c r="VRQ36"/>
      <c r="VRR36"/>
      <c r="VRS36"/>
      <c r="VRT36"/>
      <c r="VRU36"/>
      <c r="VRV36"/>
      <c r="VRW36"/>
      <c r="VRX36"/>
      <c r="VRY36"/>
      <c r="VRZ36"/>
      <c r="VSA36"/>
      <c r="VSB36"/>
      <c r="VSC36"/>
      <c r="VSD36"/>
      <c r="VSE36"/>
      <c r="VSF36"/>
      <c r="VSG36"/>
      <c r="VSH36"/>
      <c r="VSI36"/>
      <c r="VSJ36"/>
      <c r="VSK36"/>
      <c r="VSL36"/>
      <c r="VSM36"/>
      <c r="VSN36"/>
      <c r="VSO36"/>
      <c r="VSP36"/>
      <c r="VSQ36"/>
      <c r="VSR36"/>
      <c r="VSS36"/>
      <c r="VST36"/>
      <c r="VSU36"/>
      <c r="VSV36"/>
      <c r="VSW36"/>
      <c r="VSX36"/>
      <c r="VSY36"/>
      <c r="VSZ36"/>
      <c r="VTA36"/>
      <c r="VTB36"/>
      <c r="VTC36"/>
      <c r="VTD36"/>
      <c r="VTE36"/>
      <c r="VTF36"/>
      <c r="VTG36"/>
      <c r="VTH36"/>
      <c r="VTI36"/>
      <c r="VTJ36"/>
      <c r="VTK36"/>
      <c r="VTL36"/>
      <c r="VTM36"/>
      <c r="VTN36"/>
      <c r="VTO36"/>
      <c r="VTP36"/>
      <c r="VTQ36"/>
      <c r="VTR36"/>
      <c r="VTS36"/>
      <c r="VTT36"/>
      <c r="VTU36"/>
      <c r="VTV36"/>
      <c r="VTW36"/>
      <c r="VTX36"/>
      <c r="VTY36"/>
      <c r="VTZ36"/>
      <c r="VUA36"/>
      <c r="VUB36"/>
      <c r="VUC36"/>
      <c r="VUD36"/>
      <c r="VUE36"/>
      <c r="VUF36"/>
      <c r="VUG36"/>
      <c r="VUH36"/>
      <c r="VUI36"/>
      <c r="VUJ36"/>
      <c r="VUK36"/>
      <c r="VUL36"/>
      <c r="VUM36"/>
      <c r="VUN36"/>
      <c r="VUO36"/>
      <c r="VUP36"/>
      <c r="VUQ36"/>
      <c r="VUR36"/>
      <c r="VUS36"/>
      <c r="VUT36"/>
      <c r="VUU36"/>
      <c r="VUV36"/>
      <c r="VUW36"/>
      <c r="VUX36"/>
      <c r="VUY36"/>
      <c r="VUZ36"/>
      <c r="VVA36"/>
      <c r="VVB36"/>
      <c r="VVC36"/>
      <c r="VVD36"/>
      <c r="VVE36"/>
      <c r="VVF36"/>
      <c r="VVG36"/>
      <c r="VVH36"/>
      <c r="VVI36"/>
      <c r="VVJ36"/>
      <c r="VVK36"/>
      <c r="VVL36"/>
      <c r="VVM36"/>
      <c r="VVN36"/>
      <c r="VVO36"/>
      <c r="VVP36"/>
      <c r="VVQ36"/>
      <c r="VVR36"/>
      <c r="VVS36"/>
      <c r="VVT36"/>
      <c r="VVU36"/>
      <c r="VVV36"/>
      <c r="VVW36"/>
      <c r="VVX36"/>
      <c r="VVY36"/>
      <c r="VVZ36"/>
      <c r="VWA36"/>
      <c r="VWB36"/>
      <c r="VWC36"/>
      <c r="VWD36"/>
      <c r="VWE36"/>
      <c r="VWF36"/>
      <c r="VWG36"/>
      <c r="VWH36"/>
      <c r="VWI36"/>
      <c r="VWJ36"/>
      <c r="VWK36"/>
      <c r="VWL36"/>
      <c r="VWM36"/>
      <c r="VWN36"/>
      <c r="VWO36"/>
      <c r="VWP36"/>
      <c r="VWQ36"/>
      <c r="VWR36"/>
      <c r="VWS36"/>
      <c r="VWT36"/>
      <c r="VWU36"/>
      <c r="VWV36"/>
      <c r="VWW36"/>
      <c r="VWX36"/>
      <c r="VWY36"/>
      <c r="VWZ36"/>
      <c r="VXA36"/>
      <c r="VXB36"/>
      <c r="VXC36"/>
      <c r="VXD36"/>
      <c r="VXE36"/>
      <c r="VXF36"/>
      <c r="VXG36"/>
      <c r="VXH36"/>
      <c r="VXI36"/>
      <c r="VXJ36"/>
      <c r="VXK36"/>
      <c r="VXL36"/>
      <c r="VXM36"/>
      <c r="VXN36"/>
      <c r="VXO36"/>
      <c r="VXP36"/>
      <c r="VXQ36"/>
      <c r="VXR36"/>
      <c r="VXS36"/>
      <c r="VXT36"/>
      <c r="VXU36"/>
      <c r="VXV36"/>
      <c r="VXW36"/>
      <c r="VXX36"/>
      <c r="VXY36"/>
      <c r="VXZ36"/>
      <c r="VYA36"/>
      <c r="VYB36"/>
      <c r="VYC36"/>
      <c r="VYD36"/>
      <c r="VYE36"/>
      <c r="VYF36"/>
      <c r="VYG36"/>
      <c r="VYH36"/>
      <c r="VYI36"/>
      <c r="VYJ36"/>
      <c r="VYK36"/>
      <c r="VYL36"/>
      <c r="VYM36"/>
      <c r="VYN36"/>
      <c r="VYO36"/>
      <c r="VYP36"/>
      <c r="VYQ36"/>
      <c r="VYR36"/>
      <c r="VYS36"/>
      <c r="VYT36"/>
      <c r="VYU36"/>
      <c r="VYV36"/>
      <c r="VYW36"/>
      <c r="VYX36"/>
      <c r="VYY36"/>
      <c r="VYZ36"/>
      <c r="VZA36"/>
      <c r="VZB36"/>
      <c r="VZC36"/>
      <c r="VZD36"/>
      <c r="VZE36"/>
      <c r="VZF36"/>
      <c r="VZG36"/>
      <c r="VZH36"/>
      <c r="VZI36"/>
      <c r="VZJ36"/>
      <c r="VZK36"/>
      <c r="VZL36"/>
      <c r="VZM36"/>
      <c r="VZN36"/>
      <c r="VZO36"/>
      <c r="VZP36"/>
      <c r="VZQ36"/>
      <c r="VZR36"/>
      <c r="VZS36"/>
      <c r="VZT36"/>
      <c r="VZU36"/>
      <c r="VZV36"/>
      <c r="VZW36"/>
      <c r="VZX36"/>
      <c r="VZY36"/>
      <c r="VZZ36"/>
      <c r="WAA36"/>
      <c r="WAB36"/>
      <c r="WAC36"/>
      <c r="WAD36"/>
      <c r="WAE36"/>
      <c r="WAF36"/>
      <c r="WAG36"/>
      <c r="WAH36"/>
      <c r="WAI36"/>
      <c r="WAJ36"/>
      <c r="WAK36"/>
      <c r="WAL36"/>
      <c r="WAM36"/>
      <c r="WAN36"/>
      <c r="WAO36"/>
      <c r="WAP36"/>
      <c r="WAQ36"/>
      <c r="WAR36"/>
      <c r="WAS36"/>
      <c r="WAT36"/>
      <c r="WAU36"/>
      <c r="WAV36"/>
      <c r="WAW36"/>
      <c r="WAX36"/>
      <c r="WAY36"/>
      <c r="WAZ36"/>
      <c r="WBA36"/>
      <c r="WBB36"/>
      <c r="WBC36"/>
      <c r="WBD36"/>
      <c r="WBE36"/>
      <c r="WBF36"/>
      <c r="WBG36"/>
      <c r="WBH36"/>
      <c r="WBI36"/>
      <c r="WBJ36"/>
      <c r="WBK36"/>
      <c r="WBL36"/>
      <c r="WBM36"/>
      <c r="WBN36"/>
      <c r="WBO36"/>
      <c r="WBP36"/>
      <c r="WBQ36"/>
      <c r="WBR36"/>
      <c r="WBS36"/>
      <c r="WBT36"/>
      <c r="WBU36"/>
      <c r="WBV36"/>
      <c r="WBW36"/>
      <c r="WBX36"/>
      <c r="WBY36"/>
      <c r="WBZ36"/>
      <c r="WCA36"/>
      <c r="WCB36"/>
      <c r="WCC36"/>
      <c r="WCD36"/>
      <c r="WCE36"/>
      <c r="WCF36"/>
      <c r="WCG36"/>
      <c r="WCH36"/>
      <c r="WCI36"/>
      <c r="WCJ36"/>
      <c r="WCK36"/>
      <c r="WCL36"/>
      <c r="WCM36"/>
      <c r="WCN36"/>
      <c r="WCO36"/>
      <c r="WCP36"/>
      <c r="WCQ36"/>
      <c r="WCR36"/>
      <c r="WCS36"/>
      <c r="WCT36"/>
      <c r="WCU36"/>
      <c r="WCV36"/>
      <c r="WCW36"/>
      <c r="WCX36"/>
      <c r="WCY36"/>
      <c r="WCZ36"/>
      <c r="WDA36"/>
      <c r="WDB36"/>
      <c r="WDC36"/>
      <c r="WDD36"/>
      <c r="WDE36"/>
      <c r="WDF36"/>
      <c r="WDG36"/>
      <c r="WDH36"/>
      <c r="WDI36"/>
      <c r="WDJ36"/>
      <c r="WDK36"/>
      <c r="WDL36"/>
      <c r="WDM36"/>
      <c r="WDN36"/>
      <c r="WDO36"/>
      <c r="WDP36"/>
      <c r="WDQ36"/>
      <c r="WDR36"/>
      <c r="WDS36"/>
      <c r="WDT36"/>
      <c r="WDU36"/>
      <c r="WDV36"/>
      <c r="WDW36"/>
      <c r="WDX36"/>
      <c r="WDY36"/>
      <c r="WDZ36"/>
      <c r="WEA36"/>
      <c r="WEB36"/>
      <c r="WEC36"/>
      <c r="WED36"/>
      <c r="WEE36"/>
      <c r="WEF36"/>
      <c r="WEG36"/>
      <c r="WEH36"/>
      <c r="WEI36"/>
      <c r="WEJ36"/>
      <c r="WEK36"/>
      <c r="WEL36"/>
      <c r="WEM36"/>
      <c r="WEN36"/>
      <c r="WEO36"/>
      <c r="WEP36"/>
      <c r="WEQ36"/>
      <c r="WER36"/>
      <c r="WES36"/>
      <c r="WET36"/>
      <c r="WEU36"/>
      <c r="WEV36"/>
      <c r="WEW36"/>
      <c r="WEX36"/>
      <c r="WEY36"/>
      <c r="WEZ36"/>
      <c r="WFA36"/>
      <c r="WFB36"/>
      <c r="WFC36"/>
      <c r="WFD36"/>
      <c r="WFE36"/>
      <c r="WFF36"/>
      <c r="WFG36"/>
      <c r="WFH36"/>
      <c r="WFI36"/>
      <c r="WFJ36"/>
      <c r="WFK36"/>
      <c r="WFL36"/>
      <c r="WFM36"/>
      <c r="WFN36"/>
      <c r="WFO36"/>
      <c r="WFP36"/>
      <c r="WFQ36"/>
      <c r="WFR36"/>
      <c r="WFS36"/>
      <c r="WFT36"/>
      <c r="WFU36"/>
      <c r="WFV36"/>
      <c r="WFW36"/>
      <c r="WFX36"/>
      <c r="WFY36"/>
      <c r="WFZ36"/>
      <c r="WGA36"/>
      <c r="WGB36"/>
      <c r="WGC36"/>
      <c r="WGD36"/>
      <c r="WGE36"/>
      <c r="WGF36"/>
      <c r="WGG36"/>
      <c r="WGH36"/>
      <c r="WGI36"/>
      <c r="WGJ36"/>
      <c r="WGK36"/>
      <c r="WGL36"/>
      <c r="WGM36"/>
      <c r="WGN36"/>
      <c r="WGO36"/>
      <c r="WGP36"/>
      <c r="WGQ36"/>
      <c r="WGR36"/>
      <c r="WGS36"/>
      <c r="WGT36"/>
      <c r="WGU36"/>
      <c r="WGV36"/>
      <c r="WGW36"/>
      <c r="WGX36"/>
      <c r="WGY36"/>
      <c r="WGZ36"/>
      <c r="WHA36"/>
      <c r="WHB36"/>
      <c r="WHC36"/>
      <c r="WHD36"/>
      <c r="WHE36"/>
      <c r="WHF36"/>
      <c r="WHG36"/>
      <c r="WHH36"/>
      <c r="WHI36"/>
      <c r="WHJ36"/>
      <c r="WHK36"/>
      <c r="WHL36"/>
      <c r="WHM36"/>
      <c r="WHN36"/>
      <c r="WHO36"/>
      <c r="WHP36"/>
      <c r="WHQ36"/>
      <c r="WHR36"/>
      <c r="WHS36"/>
      <c r="WHT36"/>
      <c r="WHU36"/>
      <c r="WHV36"/>
      <c r="WHW36"/>
      <c r="WHX36"/>
      <c r="WHY36"/>
      <c r="WHZ36"/>
      <c r="WIA36"/>
      <c r="WIB36"/>
      <c r="WIC36"/>
      <c r="WID36"/>
      <c r="WIE36"/>
      <c r="WIF36"/>
      <c r="WIG36"/>
      <c r="WIH36"/>
      <c r="WII36"/>
      <c r="WIJ36"/>
      <c r="WIK36"/>
      <c r="WIL36"/>
      <c r="WIM36"/>
      <c r="WIN36"/>
      <c r="WIO36"/>
      <c r="WIP36"/>
      <c r="WIQ36"/>
      <c r="WIR36"/>
      <c r="WIS36"/>
      <c r="WIT36"/>
      <c r="WIU36"/>
      <c r="WIV36"/>
      <c r="WIW36"/>
      <c r="WIX36"/>
      <c r="WIY36"/>
      <c r="WIZ36"/>
      <c r="WJA36"/>
      <c r="WJB36"/>
      <c r="WJC36"/>
      <c r="WJD36"/>
      <c r="WJE36"/>
      <c r="WJF36"/>
      <c r="WJG36"/>
      <c r="WJH36"/>
      <c r="WJI36"/>
      <c r="WJJ36"/>
      <c r="WJK36"/>
      <c r="WJL36"/>
      <c r="WJM36"/>
      <c r="WJN36"/>
      <c r="WJO36"/>
      <c r="WJP36"/>
      <c r="WJQ36"/>
      <c r="WJR36"/>
      <c r="WJS36"/>
      <c r="WJT36"/>
      <c r="WJU36"/>
      <c r="WJV36"/>
      <c r="WJW36"/>
      <c r="WJX36"/>
      <c r="WJY36"/>
      <c r="WJZ36"/>
      <c r="WKA36"/>
      <c r="WKB36"/>
      <c r="WKC36"/>
      <c r="WKD36"/>
      <c r="WKE36"/>
      <c r="WKF36"/>
      <c r="WKG36"/>
      <c r="WKH36"/>
      <c r="WKI36"/>
      <c r="WKJ36"/>
      <c r="WKK36"/>
      <c r="WKL36"/>
      <c r="WKM36"/>
      <c r="WKN36"/>
      <c r="WKO36"/>
      <c r="WKP36"/>
      <c r="WKQ36"/>
      <c r="WKR36"/>
      <c r="WKS36"/>
      <c r="WKT36"/>
      <c r="WKU36"/>
      <c r="WKV36"/>
      <c r="WKW36"/>
      <c r="WKX36"/>
      <c r="WKY36"/>
      <c r="WKZ36"/>
      <c r="WLA36"/>
      <c r="WLB36"/>
      <c r="WLC36"/>
      <c r="WLD36"/>
      <c r="WLE36"/>
      <c r="WLF36"/>
      <c r="WLG36"/>
      <c r="WLH36"/>
      <c r="WLI36"/>
      <c r="WLJ36"/>
      <c r="WLK36"/>
      <c r="WLL36"/>
      <c r="WLM36"/>
      <c r="WLN36"/>
      <c r="WLO36"/>
      <c r="WLP36"/>
      <c r="WLQ36"/>
      <c r="WLR36"/>
      <c r="WLS36"/>
      <c r="WLT36"/>
      <c r="WLU36"/>
      <c r="WLV36"/>
      <c r="WLW36"/>
      <c r="WLX36"/>
      <c r="WLY36"/>
      <c r="WLZ36"/>
      <c r="WMA36"/>
      <c r="WMB36"/>
      <c r="WMC36"/>
      <c r="WMD36"/>
      <c r="WME36"/>
      <c r="WMF36"/>
      <c r="WMG36"/>
      <c r="WMH36"/>
      <c r="WMI36"/>
      <c r="WMJ36"/>
      <c r="WMK36"/>
      <c r="WML36"/>
      <c r="WMM36"/>
      <c r="WMN36"/>
      <c r="WMO36"/>
      <c r="WMP36"/>
      <c r="WMQ36"/>
      <c r="WMR36"/>
      <c r="WMS36"/>
      <c r="WMT36"/>
      <c r="WMU36"/>
      <c r="WMV36"/>
      <c r="WMW36"/>
      <c r="WMX36"/>
      <c r="WMY36"/>
      <c r="WMZ36"/>
      <c r="WNA36"/>
      <c r="WNB36"/>
      <c r="WNC36"/>
      <c r="WND36"/>
      <c r="WNE36"/>
      <c r="WNF36"/>
      <c r="WNG36"/>
      <c r="WNH36"/>
      <c r="WNI36"/>
      <c r="WNJ36"/>
      <c r="WNK36"/>
      <c r="WNL36"/>
      <c r="WNM36"/>
      <c r="WNN36"/>
      <c r="WNO36"/>
      <c r="WNP36"/>
      <c r="WNQ36"/>
      <c r="WNR36"/>
      <c r="WNS36"/>
      <c r="WNT36"/>
      <c r="WNU36"/>
      <c r="WNV36"/>
      <c r="WNW36"/>
      <c r="WNX36"/>
      <c r="WNY36"/>
      <c r="WNZ36"/>
      <c r="WOA36"/>
      <c r="WOB36"/>
      <c r="WOC36"/>
      <c r="WOD36"/>
      <c r="WOE36"/>
      <c r="WOF36"/>
      <c r="WOG36"/>
      <c r="WOH36"/>
      <c r="WOI36"/>
      <c r="WOJ36"/>
      <c r="WOK36"/>
      <c r="WOL36"/>
      <c r="WOM36"/>
      <c r="WON36"/>
      <c r="WOO36"/>
      <c r="WOP36"/>
      <c r="WOQ36"/>
      <c r="WOR36"/>
      <c r="WOS36"/>
      <c r="WOT36"/>
      <c r="WOU36"/>
      <c r="WOV36"/>
      <c r="WOW36"/>
      <c r="WOX36"/>
      <c r="WOY36"/>
      <c r="WOZ36"/>
      <c r="WPA36"/>
      <c r="WPB36"/>
      <c r="WPC36"/>
      <c r="WPD36"/>
      <c r="WPE36"/>
      <c r="WPF36"/>
      <c r="WPG36"/>
      <c r="WPH36"/>
      <c r="WPI36"/>
      <c r="WPJ36"/>
      <c r="WPK36"/>
      <c r="WPL36"/>
      <c r="WPM36"/>
      <c r="WPN36"/>
      <c r="WPO36"/>
      <c r="WPP36"/>
      <c r="WPQ36"/>
      <c r="WPR36"/>
      <c r="WPS36"/>
      <c r="WPT36"/>
      <c r="WPU36"/>
      <c r="WPV36"/>
      <c r="WPW36"/>
      <c r="WPX36"/>
      <c r="WPY36"/>
      <c r="WPZ36"/>
      <c r="WQA36"/>
      <c r="WQB36"/>
      <c r="WQC36"/>
      <c r="WQD36"/>
      <c r="WQE36"/>
      <c r="WQF36"/>
      <c r="WQG36"/>
      <c r="WQH36"/>
      <c r="WQI36"/>
      <c r="WQJ36"/>
      <c r="WQK36"/>
      <c r="WQL36"/>
      <c r="WQM36"/>
      <c r="WQN36"/>
      <c r="WQO36"/>
      <c r="WQP36"/>
      <c r="WQQ36"/>
      <c r="WQR36"/>
      <c r="WQS36"/>
      <c r="WQT36"/>
      <c r="WQU36"/>
      <c r="WQV36"/>
      <c r="WQW36"/>
      <c r="WQX36"/>
      <c r="WQY36"/>
      <c r="WQZ36"/>
      <c r="WRA36"/>
      <c r="WRB36"/>
      <c r="WRC36"/>
      <c r="WRD36"/>
      <c r="WRE36"/>
      <c r="WRF36"/>
      <c r="WRG36"/>
      <c r="WRH36"/>
      <c r="WRI36"/>
      <c r="WRJ36"/>
      <c r="WRK36"/>
      <c r="WRL36"/>
      <c r="WRM36"/>
      <c r="WRN36"/>
      <c r="WRO36"/>
      <c r="WRP36"/>
      <c r="WRQ36"/>
      <c r="WRR36"/>
      <c r="WRS36"/>
      <c r="WRT36"/>
      <c r="WRU36"/>
      <c r="WRV36"/>
      <c r="WRW36"/>
      <c r="WRX36"/>
      <c r="WRY36"/>
      <c r="WRZ36"/>
      <c r="WSA36"/>
      <c r="WSB36"/>
      <c r="WSC36"/>
      <c r="WSD36"/>
      <c r="WSE36"/>
      <c r="WSF36"/>
      <c r="WSG36"/>
      <c r="WSH36"/>
      <c r="WSI36"/>
      <c r="WSJ36"/>
      <c r="WSK36"/>
      <c r="WSL36"/>
      <c r="WSM36"/>
      <c r="WSN36"/>
      <c r="WSO36"/>
      <c r="WSP36"/>
      <c r="WSQ36"/>
      <c r="WSR36"/>
      <c r="WSS36"/>
      <c r="WST36"/>
      <c r="WSU36"/>
      <c r="WSV36"/>
      <c r="WSW36"/>
      <c r="WSX36"/>
      <c r="WSY36"/>
      <c r="WSZ36"/>
      <c r="WTA36"/>
      <c r="WTB36"/>
      <c r="WTC36"/>
      <c r="WTD36"/>
      <c r="WTE36"/>
      <c r="WTF36"/>
      <c r="WTG36"/>
      <c r="WTH36"/>
      <c r="WTI36"/>
      <c r="WTJ36"/>
      <c r="WTK36"/>
      <c r="WTL36"/>
      <c r="WTM36"/>
      <c r="WTN36"/>
      <c r="WTO36"/>
      <c r="WTP36"/>
      <c r="WTQ36"/>
      <c r="WTR36"/>
      <c r="WTS36"/>
      <c r="WTT36"/>
      <c r="WTU36"/>
      <c r="WTV36"/>
      <c r="WTW36"/>
      <c r="WTX36"/>
      <c r="WTY36"/>
      <c r="WTZ36"/>
      <c r="WUA36"/>
      <c r="WUB36"/>
      <c r="WUC36"/>
      <c r="WUD36"/>
      <c r="WUE36"/>
      <c r="WUF36"/>
      <c r="WUG36"/>
      <c r="WUH36"/>
      <c r="WUI36"/>
      <c r="WUJ36"/>
      <c r="WUK36"/>
      <c r="WUL36"/>
      <c r="WUM36"/>
      <c r="WUN36"/>
      <c r="WUO36"/>
      <c r="WUP36"/>
      <c r="WUQ36"/>
      <c r="WUR36"/>
      <c r="WUS36"/>
      <c r="WUT36"/>
      <c r="WUU36"/>
      <c r="WUV36"/>
      <c r="WUW36"/>
      <c r="WUX36"/>
      <c r="WUY36"/>
      <c r="WUZ36"/>
      <c r="WVA36"/>
      <c r="WVB36"/>
      <c r="WVC36"/>
      <c r="WVD36"/>
      <c r="WVE36"/>
      <c r="WVF36"/>
      <c r="WVG36"/>
      <c r="WVH36"/>
      <c r="WVI36"/>
      <c r="WVJ36"/>
      <c r="WVK36"/>
      <c r="WVL36"/>
      <c r="WVM36"/>
      <c r="WVN36"/>
      <c r="WVO36"/>
      <c r="WVP36"/>
      <c r="WVQ36"/>
      <c r="WVR36"/>
      <c r="WVS36"/>
      <c r="WVT36"/>
      <c r="WVU36"/>
      <c r="WVV36"/>
      <c r="WVW36"/>
      <c r="WVX36"/>
      <c r="WVY36"/>
      <c r="WVZ36"/>
      <c r="WWA36"/>
      <c r="WWB36"/>
      <c r="WWC36"/>
      <c r="WWD36"/>
      <c r="WWE36"/>
      <c r="WWF36"/>
      <c r="WWG36"/>
      <c r="WWH36"/>
      <c r="WWI36"/>
      <c r="WWJ36"/>
      <c r="WWK36"/>
      <c r="WWL36"/>
      <c r="WWM36"/>
      <c r="WWN36"/>
      <c r="WWO36"/>
      <c r="WWP36"/>
      <c r="WWQ36"/>
      <c r="WWR36"/>
      <c r="WWS36"/>
      <c r="WWT36"/>
      <c r="WWU36"/>
      <c r="WWV36"/>
      <c r="WWW36"/>
      <c r="WWX36"/>
      <c r="WWY36"/>
      <c r="WWZ36"/>
      <c r="WXA36"/>
      <c r="WXB36"/>
      <c r="WXC36"/>
      <c r="WXD36"/>
      <c r="WXE36"/>
      <c r="WXF36"/>
      <c r="WXG36"/>
      <c r="WXH36"/>
      <c r="WXI36"/>
      <c r="WXJ36"/>
      <c r="WXK36"/>
      <c r="WXL36"/>
      <c r="WXM36"/>
      <c r="WXN36"/>
      <c r="WXO36"/>
      <c r="WXP36"/>
      <c r="WXQ36"/>
      <c r="WXR36"/>
      <c r="WXS36"/>
      <c r="WXT36"/>
      <c r="WXU36"/>
      <c r="WXV36"/>
      <c r="WXW36"/>
      <c r="WXX36"/>
      <c r="WXY36"/>
      <c r="WXZ36"/>
      <c r="WYA36"/>
      <c r="WYB36"/>
      <c r="WYC36"/>
      <c r="WYD36"/>
      <c r="WYE36"/>
      <c r="WYF36"/>
      <c r="WYG36"/>
      <c r="WYH36"/>
      <c r="WYI36"/>
      <c r="WYJ36"/>
      <c r="WYK36"/>
      <c r="WYL36"/>
      <c r="WYM36"/>
      <c r="WYN36"/>
      <c r="WYO36"/>
      <c r="WYP36"/>
      <c r="WYQ36"/>
      <c r="WYR36"/>
      <c r="WYS36"/>
      <c r="WYT36"/>
      <c r="WYU36"/>
      <c r="WYV36"/>
      <c r="WYW36"/>
      <c r="WYX36"/>
      <c r="WYY36"/>
      <c r="WYZ36"/>
      <c r="WZA36"/>
      <c r="WZB36"/>
      <c r="WZC36"/>
      <c r="WZD36"/>
      <c r="WZE36"/>
      <c r="WZF36"/>
      <c r="WZG36"/>
      <c r="WZH36"/>
      <c r="WZI36"/>
      <c r="WZJ36"/>
      <c r="WZK36"/>
      <c r="WZL36"/>
      <c r="WZM36"/>
      <c r="WZN36"/>
      <c r="WZO36"/>
      <c r="WZP36"/>
      <c r="WZQ36"/>
      <c r="WZR36"/>
      <c r="WZS36"/>
      <c r="WZT36"/>
      <c r="WZU36"/>
      <c r="WZV36"/>
      <c r="WZW36"/>
      <c r="WZX36"/>
      <c r="WZY36"/>
      <c r="WZZ36"/>
      <c r="XAA36"/>
      <c r="XAB36"/>
      <c r="XAC36"/>
      <c r="XAD36"/>
      <c r="XAE36"/>
      <c r="XAF36"/>
      <c r="XAG36"/>
      <c r="XAH36"/>
      <c r="XAI36"/>
      <c r="XAJ36"/>
      <c r="XAK36"/>
      <c r="XAL36"/>
      <c r="XAM36"/>
      <c r="XAN36"/>
      <c r="XAO36"/>
      <c r="XAP36"/>
      <c r="XAQ36"/>
      <c r="XAR36"/>
      <c r="XAS36"/>
      <c r="XAT36"/>
      <c r="XAU36"/>
      <c r="XAV36"/>
      <c r="XAW36"/>
      <c r="XAX36"/>
      <c r="XAY36"/>
      <c r="XAZ36"/>
      <c r="XBA36"/>
      <c r="XBB36"/>
      <c r="XBC36"/>
      <c r="XBD36"/>
      <c r="XBE36"/>
      <c r="XBF36"/>
      <c r="XBG36"/>
      <c r="XBH36"/>
      <c r="XBI36"/>
      <c r="XBJ36"/>
      <c r="XBK36"/>
      <c r="XBL36"/>
      <c r="XBM36"/>
      <c r="XBN36"/>
      <c r="XBO36"/>
      <c r="XBP36"/>
      <c r="XBQ36"/>
      <c r="XBR36"/>
      <c r="XBS36"/>
      <c r="XBT36"/>
      <c r="XBU36"/>
      <c r="XBV36"/>
      <c r="XBW36"/>
      <c r="XBX36"/>
      <c r="XBY36"/>
      <c r="XBZ36"/>
      <c r="XCA36"/>
      <c r="XCB36"/>
      <c r="XCC36"/>
      <c r="XCD36"/>
      <c r="XCE36"/>
      <c r="XCF36"/>
      <c r="XCG36"/>
      <c r="XCH36"/>
      <c r="XCI36"/>
      <c r="XCJ36"/>
      <c r="XCK36"/>
      <c r="XCL36"/>
      <c r="XCM36"/>
      <c r="XCN36"/>
      <c r="XCO36"/>
      <c r="XCP36"/>
      <c r="XCQ36"/>
      <c r="XCR36"/>
      <c r="XCS36"/>
      <c r="XCT36"/>
      <c r="XCU36"/>
      <c r="XCV36"/>
      <c r="XCW36"/>
      <c r="XCX36"/>
      <c r="XCY36"/>
      <c r="XCZ36"/>
      <c r="XDA36"/>
      <c r="XDB36"/>
      <c r="XDC36"/>
      <c r="XDD36"/>
      <c r="XDE36"/>
      <c r="XDF36"/>
      <c r="XDG36"/>
      <c r="XDH36"/>
      <c r="XDI36"/>
      <c r="XDJ36"/>
      <c r="XDK36"/>
      <c r="XDL36"/>
      <c r="XDM36"/>
      <c r="XDN36"/>
      <c r="XDO36"/>
      <c r="XDP36"/>
      <c r="XDQ36"/>
      <c r="XDR36"/>
      <c r="XDS36"/>
      <c r="XDT36"/>
      <c r="XDU36"/>
      <c r="XDV36"/>
      <c r="XDW36"/>
      <c r="XDX36"/>
      <c r="XDY36"/>
      <c r="XDZ36"/>
      <c r="XEA36"/>
      <c r="XEB36"/>
      <c r="XEC36"/>
      <c r="XED36"/>
      <c r="XEE36"/>
      <c r="XEF36"/>
      <c r="XEG36"/>
      <c r="XEH36"/>
      <c r="XEI36"/>
      <c r="XEJ36"/>
      <c r="XEK36"/>
      <c r="XEL36"/>
      <c r="XEM36"/>
      <c r="XEN36"/>
      <c r="XEO36"/>
    </row>
    <row r="37" spans="1:16369" s="22" customFormat="1" ht="15.75" x14ac:dyDescent="0.25">
      <c r="A37" s="350"/>
      <c r="B37" s="253" t="s">
        <v>449</v>
      </c>
      <c r="C37" s="272">
        <f>C31</f>
        <v>0</v>
      </c>
      <c r="D37" s="272">
        <f t="shared" ref="D37:K37" si="14">D31</f>
        <v>0</v>
      </c>
      <c r="E37" s="273">
        <f t="shared" si="14"/>
        <v>0</v>
      </c>
      <c r="F37" s="272">
        <f t="shared" si="14"/>
        <v>0</v>
      </c>
      <c r="G37" s="272">
        <f t="shared" si="14"/>
        <v>12391.7</v>
      </c>
      <c r="H37" s="273">
        <f t="shared" si="14"/>
        <v>12391.7</v>
      </c>
      <c r="I37" s="272">
        <f t="shared" si="14"/>
        <v>0</v>
      </c>
      <c r="J37" s="272">
        <f t="shared" si="14"/>
        <v>0</v>
      </c>
      <c r="K37" s="273">
        <f t="shared" si="14"/>
        <v>0</v>
      </c>
      <c r="L37" s="273">
        <f t="shared" ref="L37" si="15">L31</f>
        <v>12391.7</v>
      </c>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c r="VH37"/>
      <c r="VI37"/>
      <c r="VJ37"/>
      <c r="VK37"/>
      <c r="VL37"/>
      <c r="VM37"/>
      <c r="VN37"/>
      <c r="VO37"/>
      <c r="VP37"/>
      <c r="VQ37"/>
      <c r="VR37"/>
      <c r="VS37"/>
      <c r="VT37"/>
      <c r="VU37"/>
      <c r="VV37"/>
      <c r="VW37"/>
      <c r="VX37"/>
      <c r="VY37"/>
      <c r="VZ37"/>
      <c r="WA37"/>
      <c r="WB37"/>
      <c r="WC37"/>
      <c r="WD37"/>
      <c r="WE37"/>
      <c r="WF37"/>
      <c r="WG37"/>
      <c r="WH37"/>
      <c r="WI37"/>
      <c r="WJ37"/>
      <c r="WK37"/>
      <c r="WL37"/>
      <c r="WM37"/>
      <c r="WN37"/>
      <c r="WO37"/>
      <c r="WP37"/>
      <c r="WQ37"/>
      <c r="WR37"/>
      <c r="WS37"/>
      <c r="WT37"/>
      <c r="WU37"/>
      <c r="WV37"/>
      <c r="WW37"/>
      <c r="WX37"/>
      <c r="WY37"/>
      <c r="WZ37"/>
      <c r="XA37"/>
      <c r="XB37"/>
      <c r="XC37"/>
      <c r="XD37"/>
      <c r="XE37"/>
      <c r="XF37"/>
      <c r="XG37"/>
      <c r="XH37"/>
      <c r="XI37"/>
      <c r="XJ37"/>
      <c r="XK37"/>
      <c r="XL37"/>
      <c r="XM37"/>
      <c r="XN37"/>
      <c r="XO37"/>
      <c r="XP37"/>
      <c r="XQ37"/>
      <c r="XR37"/>
      <c r="XS37"/>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ZH37"/>
      <c r="ZI37"/>
      <c r="ZJ37"/>
      <c r="ZK37"/>
      <c r="ZL37"/>
      <c r="ZM37"/>
      <c r="ZN37"/>
      <c r="ZO37"/>
      <c r="ZP37"/>
      <c r="ZQ37"/>
      <c r="ZR37"/>
      <c r="ZS37"/>
      <c r="ZT37"/>
      <c r="ZU37"/>
      <c r="ZV37"/>
      <c r="ZW37"/>
      <c r="ZX37"/>
      <c r="ZY37"/>
      <c r="ZZ37"/>
      <c r="AAA37"/>
      <c r="AAB37"/>
      <c r="AAC37"/>
      <c r="AAD37"/>
      <c r="AAE37"/>
      <c r="AAF37"/>
      <c r="AAG37"/>
      <c r="AAH37"/>
      <c r="AAI37"/>
      <c r="AAJ37"/>
      <c r="AAK37"/>
      <c r="AAL37"/>
      <c r="AAM37"/>
      <c r="AAN37"/>
      <c r="AAO37"/>
      <c r="AAP37"/>
      <c r="AAQ37"/>
      <c r="AAR37"/>
      <c r="AAS37"/>
      <c r="AAT37"/>
      <c r="AAU37"/>
      <c r="AAV37"/>
      <c r="AAW37"/>
      <c r="AAX37"/>
      <c r="AAY37"/>
      <c r="AAZ37"/>
      <c r="ABA37"/>
      <c r="ABB37"/>
      <c r="ABC37"/>
      <c r="ABD37"/>
      <c r="ABE37"/>
      <c r="ABF37"/>
      <c r="ABG37"/>
      <c r="ABH37"/>
      <c r="ABI37"/>
      <c r="ABJ37"/>
      <c r="ABK37"/>
      <c r="ABL37"/>
      <c r="ABM37"/>
      <c r="ABN37"/>
      <c r="ABO37"/>
      <c r="ABP37"/>
      <c r="ABQ37"/>
      <c r="ABR37"/>
      <c r="ABS37"/>
      <c r="ABT37"/>
      <c r="ABU37"/>
      <c r="ABV37"/>
      <c r="ABW37"/>
      <c r="ABX37"/>
      <c r="ABY37"/>
      <c r="ABZ37"/>
      <c r="ACA37"/>
      <c r="ACB37"/>
      <c r="ACC37"/>
      <c r="ACD37"/>
      <c r="ACE37"/>
      <c r="ACF37"/>
      <c r="ACG37"/>
      <c r="ACH37"/>
      <c r="ACI37"/>
      <c r="ACJ37"/>
      <c r="ACK37"/>
      <c r="ACL37"/>
      <c r="ACM37"/>
      <c r="ACN37"/>
      <c r="ACO37"/>
      <c r="ACP37"/>
      <c r="ACQ37"/>
      <c r="ACR37"/>
      <c r="ACS37"/>
      <c r="ACT37"/>
      <c r="ACU37"/>
      <c r="ACV37"/>
      <c r="ACW37"/>
      <c r="ACX37"/>
      <c r="ACY37"/>
      <c r="ACZ37"/>
      <c r="ADA37"/>
      <c r="ADB37"/>
      <c r="ADC37"/>
      <c r="ADD37"/>
      <c r="ADE37"/>
      <c r="ADF37"/>
      <c r="ADG37"/>
      <c r="ADH37"/>
      <c r="ADI37"/>
      <c r="ADJ37"/>
      <c r="ADK37"/>
      <c r="ADL37"/>
      <c r="ADM37"/>
      <c r="ADN37"/>
      <c r="ADO37"/>
      <c r="ADP37"/>
      <c r="ADQ37"/>
      <c r="ADR37"/>
      <c r="ADS37"/>
      <c r="ADT37"/>
      <c r="ADU37"/>
      <c r="ADV37"/>
      <c r="ADW37"/>
      <c r="ADX37"/>
      <c r="ADY37"/>
      <c r="ADZ37"/>
      <c r="AEA37"/>
      <c r="AEB37"/>
      <c r="AEC37"/>
      <c r="AED37"/>
      <c r="AEE37"/>
      <c r="AEF37"/>
      <c r="AEG37"/>
      <c r="AEH37"/>
      <c r="AEI37"/>
      <c r="AEJ37"/>
      <c r="AEK37"/>
      <c r="AEL37"/>
      <c r="AEM37"/>
      <c r="AEN37"/>
      <c r="AEO37"/>
      <c r="AEP37"/>
      <c r="AEQ37"/>
      <c r="AER37"/>
      <c r="AES37"/>
      <c r="AET37"/>
      <c r="AEU37"/>
      <c r="AEV37"/>
      <c r="AEW37"/>
      <c r="AEX37"/>
      <c r="AEY37"/>
      <c r="AEZ37"/>
      <c r="AFA37"/>
      <c r="AFB37"/>
      <c r="AFC37"/>
      <c r="AFD37"/>
      <c r="AFE37"/>
      <c r="AFF37"/>
      <c r="AFG37"/>
      <c r="AFH37"/>
      <c r="AFI37"/>
      <c r="AFJ37"/>
      <c r="AFK37"/>
      <c r="AFL37"/>
      <c r="AFM37"/>
      <c r="AFN37"/>
      <c r="AFO37"/>
      <c r="AFP37"/>
      <c r="AFQ37"/>
      <c r="AFR37"/>
      <c r="AFS37"/>
      <c r="AFT37"/>
      <c r="AFU37"/>
      <c r="AFV37"/>
      <c r="AFW37"/>
      <c r="AFX37"/>
      <c r="AFY37"/>
      <c r="AFZ37"/>
      <c r="AGA37"/>
      <c r="AGB37"/>
      <c r="AGC37"/>
      <c r="AGD37"/>
      <c r="AGE37"/>
      <c r="AGF37"/>
      <c r="AGG37"/>
      <c r="AGH37"/>
      <c r="AGI37"/>
      <c r="AGJ37"/>
      <c r="AGK37"/>
      <c r="AGL37"/>
      <c r="AGM37"/>
      <c r="AGN37"/>
      <c r="AGO37"/>
      <c r="AGP37"/>
      <c r="AGQ37"/>
      <c r="AGR37"/>
      <c r="AGS37"/>
      <c r="AGT37"/>
      <c r="AGU37"/>
      <c r="AGV37"/>
      <c r="AGW37"/>
      <c r="AGX37"/>
      <c r="AGY37"/>
      <c r="AGZ37"/>
      <c r="AHA37"/>
      <c r="AHB37"/>
      <c r="AHC37"/>
      <c r="AHD37"/>
      <c r="AHE37"/>
      <c r="AHF37"/>
      <c r="AHG37"/>
      <c r="AHH37"/>
      <c r="AHI37"/>
      <c r="AHJ37"/>
      <c r="AHK37"/>
      <c r="AHL37"/>
      <c r="AHM37"/>
      <c r="AHN37"/>
      <c r="AHO37"/>
      <c r="AHP37"/>
      <c r="AHQ37"/>
      <c r="AHR37"/>
      <c r="AHS37"/>
      <c r="AHT37"/>
      <c r="AHU37"/>
      <c r="AHV37"/>
      <c r="AHW37"/>
      <c r="AHX37"/>
      <c r="AHY37"/>
      <c r="AHZ37"/>
      <c r="AIA37"/>
      <c r="AIB37"/>
      <c r="AIC37"/>
      <c r="AID37"/>
      <c r="AIE37"/>
      <c r="AIF37"/>
      <c r="AIG37"/>
      <c r="AIH37"/>
      <c r="AII37"/>
      <c r="AIJ37"/>
      <c r="AIK37"/>
      <c r="AIL37"/>
      <c r="AIM37"/>
      <c r="AIN37"/>
      <c r="AIO37"/>
      <c r="AIP37"/>
      <c r="AIQ37"/>
      <c r="AIR37"/>
      <c r="AIS37"/>
      <c r="AIT37"/>
      <c r="AIU37"/>
      <c r="AIV37"/>
      <c r="AIW37"/>
      <c r="AIX37"/>
      <c r="AIY37"/>
      <c r="AIZ37"/>
      <c r="AJA37"/>
      <c r="AJB37"/>
      <c r="AJC37"/>
      <c r="AJD37"/>
      <c r="AJE37"/>
      <c r="AJF37"/>
      <c r="AJG37"/>
      <c r="AJH37"/>
      <c r="AJI37"/>
      <c r="AJJ37"/>
      <c r="AJK37"/>
      <c r="AJL37"/>
      <c r="AJM37"/>
      <c r="AJN37"/>
      <c r="AJO37"/>
      <c r="AJP37"/>
      <c r="AJQ37"/>
      <c r="AJR37"/>
      <c r="AJS37"/>
      <c r="AJT37"/>
      <c r="AJU37"/>
      <c r="AJV37"/>
      <c r="AJW37"/>
      <c r="AJX37"/>
      <c r="AJY37"/>
      <c r="AJZ37"/>
      <c r="AKA37"/>
      <c r="AKB37"/>
      <c r="AKC37"/>
      <c r="AKD37"/>
      <c r="AKE37"/>
      <c r="AKF37"/>
      <c r="AKG37"/>
      <c r="AKH37"/>
      <c r="AKI37"/>
      <c r="AKJ37"/>
      <c r="AKK37"/>
      <c r="AKL37"/>
      <c r="AKM37"/>
      <c r="AKN37"/>
      <c r="AKO37"/>
      <c r="AKP37"/>
      <c r="AKQ37"/>
      <c r="AKR37"/>
      <c r="AKS37"/>
      <c r="AKT37"/>
      <c r="AKU37"/>
      <c r="AKV37"/>
      <c r="AKW37"/>
      <c r="AKX37"/>
      <c r="AKY37"/>
      <c r="AKZ37"/>
      <c r="ALA37"/>
      <c r="ALB37"/>
      <c r="ALC37"/>
      <c r="ALD37"/>
      <c r="ALE37"/>
      <c r="ALF37"/>
      <c r="ALG37"/>
      <c r="ALH37"/>
      <c r="ALI37"/>
      <c r="ALJ37"/>
      <c r="ALK37"/>
      <c r="ALL37"/>
      <c r="ALM37"/>
      <c r="ALN37"/>
      <c r="ALO37"/>
      <c r="ALP37"/>
      <c r="ALQ37"/>
      <c r="ALR37"/>
      <c r="ALS37"/>
      <c r="ALT37"/>
      <c r="ALU37"/>
      <c r="ALV37"/>
      <c r="ALW37"/>
      <c r="ALX37"/>
      <c r="ALY37"/>
      <c r="ALZ37"/>
      <c r="AMA37"/>
      <c r="AMB37"/>
      <c r="AMC37"/>
      <c r="AMD37"/>
      <c r="AME37"/>
      <c r="AMF37"/>
      <c r="AMG37"/>
      <c r="AMH37"/>
      <c r="AMI37"/>
      <c r="AMJ37"/>
      <c r="AMK37"/>
      <c r="AML37"/>
      <c r="AMM37"/>
      <c r="AMN37"/>
      <c r="AMO37"/>
      <c r="AMP37"/>
      <c r="AMQ37"/>
      <c r="AMR37"/>
      <c r="AMS37"/>
      <c r="AMT37"/>
      <c r="AMU37"/>
      <c r="AMV37"/>
      <c r="AMW37"/>
      <c r="AMX37"/>
      <c r="AMY37"/>
      <c r="AMZ37"/>
      <c r="ANA37"/>
      <c r="ANB37"/>
      <c r="ANC37"/>
      <c r="AND37"/>
      <c r="ANE37"/>
      <c r="ANF37"/>
      <c r="ANG37"/>
      <c r="ANH37"/>
      <c r="ANI37"/>
      <c r="ANJ37"/>
      <c r="ANK37"/>
      <c r="ANL37"/>
      <c r="ANM37"/>
      <c r="ANN37"/>
      <c r="ANO37"/>
      <c r="ANP37"/>
      <c r="ANQ37"/>
      <c r="ANR37"/>
      <c r="ANS37"/>
      <c r="ANT37"/>
      <c r="ANU37"/>
      <c r="ANV37"/>
      <c r="ANW37"/>
      <c r="ANX37"/>
      <c r="ANY37"/>
      <c r="ANZ37"/>
      <c r="AOA37"/>
      <c r="AOB37"/>
      <c r="AOC37"/>
      <c r="AOD37"/>
      <c r="AOE37"/>
      <c r="AOF37"/>
      <c r="AOG37"/>
      <c r="AOH37"/>
      <c r="AOI37"/>
      <c r="AOJ37"/>
      <c r="AOK37"/>
      <c r="AOL37"/>
      <c r="AOM37"/>
      <c r="AON37"/>
      <c r="AOO37"/>
      <c r="AOP37"/>
      <c r="AOQ37"/>
      <c r="AOR37"/>
      <c r="AOS37"/>
      <c r="AOT37"/>
      <c r="AOU37"/>
      <c r="AOV37"/>
      <c r="AOW37"/>
      <c r="AOX37"/>
      <c r="AOY37"/>
      <c r="AOZ37"/>
      <c r="APA37"/>
      <c r="APB37"/>
      <c r="APC37"/>
      <c r="APD37"/>
      <c r="APE37"/>
      <c r="APF37"/>
      <c r="APG37"/>
      <c r="APH37"/>
      <c r="API37"/>
      <c r="APJ37"/>
      <c r="APK37"/>
      <c r="APL37"/>
      <c r="APM37"/>
      <c r="APN37"/>
      <c r="APO37"/>
      <c r="APP37"/>
      <c r="APQ37"/>
      <c r="APR37"/>
      <c r="APS37"/>
      <c r="APT37"/>
      <c r="APU37"/>
      <c r="APV37"/>
      <c r="APW37"/>
      <c r="APX37"/>
      <c r="APY37"/>
      <c r="APZ37"/>
      <c r="AQA37"/>
      <c r="AQB37"/>
      <c r="AQC37"/>
      <c r="AQD37"/>
      <c r="AQE37"/>
      <c r="AQF37"/>
      <c r="AQG37"/>
      <c r="AQH37"/>
      <c r="AQI37"/>
      <c r="AQJ37"/>
      <c r="AQK37"/>
      <c r="AQL37"/>
      <c r="AQM37"/>
      <c r="AQN37"/>
      <c r="AQO37"/>
      <c r="AQP37"/>
      <c r="AQQ37"/>
      <c r="AQR37"/>
      <c r="AQS37"/>
      <c r="AQT37"/>
      <c r="AQU37"/>
      <c r="AQV37"/>
      <c r="AQW37"/>
      <c r="AQX37"/>
      <c r="AQY37"/>
      <c r="AQZ37"/>
      <c r="ARA37"/>
      <c r="ARB37"/>
      <c r="ARC37"/>
      <c r="ARD37"/>
      <c r="ARE37"/>
      <c r="ARF37"/>
      <c r="ARG37"/>
      <c r="ARH37"/>
      <c r="ARI37"/>
      <c r="ARJ37"/>
      <c r="ARK37"/>
      <c r="ARL37"/>
      <c r="ARM37"/>
      <c r="ARN37"/>
      <c r="ARO37"/>
      <c r="ARP37"/>
      <c r="ARQ37"/>
      <c r="ARR37"/>
      <c r="ARS37"/>
      <c r="ART37"/>
      <c r="ARU37"/>
      <c r="ARV37"/>
      <c r="ARW37"/>
      <c r="ARX37"/>
      <c r="ARY37"/>
      <c r="ARZ37"/>
      <c r="ASA37"/>
      <c r="ASB37"/>
      <c r="ASC37"/>
      <c r="ASD37"/>
      <c r="ASE37"/>
      <c r="ASF37"/>
      <c r="ASG37"/>
      <c r="ASH37"/>
      <c r="ASI37"/>
      <c r="ASJ37"/>
      <c r="ASK37"/>
      <c r="ASL37"/>
      <c r="ASM37"/>
      <c r="ASN37"/>
      <c r="ASO37"/>
      <c r="ASP37"/>
      <c r="ASQ37"/>
      <c r="ASR37"/>
      <c r="ASS37"/>
      <c r="AST37"/>
      <c r="ASU37"/>
      <c r="ASV37"/>
      <c r="ASW37"/>
      <c r="ASX37"/>
      <c r="ASY37"/>
      <c r="ASZ37"/>
      <c r="ATA37"/>
      <c r="ATB37"/>
      <c r="ATC37"/>
      <c r="ATD37"/>
      <c r="ATE37"/>
      <c r="ATF37"/>
      <c r="ATG37"/>
      <c r="ATH37"/>
      <c r="ATI37"/>
      <c r="ATJ37"/>
      <c r="ATK37"/>
      <c r="ATL37"/>
      <c r="ATM37"/>
      <c r="ATN37"/>
      <c r="ATO37"/>
      <c r="ATP37"/>
      <c r="ATQ37"/>
      <c r="ATR37"/>
      <c r="ATS37"/>
      <c r="ATT37"/>
      <c r="ATU37"/>
      <c r="ATV37"/>
      <c r="ATW37"/>
      <c r="ATX37"/>
      <c r="ATY37"/>
      <c r="ATZ37"/>
      <c r="AUA37"/>
      <c r="AUB37"/>
      <c r="AUC37"/>
      <c r="AUD37"/>
      <c r="AUE37"/>
      <c r="AUF37"/>
      <c r="AUG37"/>
      <c r="AUH37"/>
      <c r="AUI37"/>
      <c r="AUJ37"/>
      <c r="AUK37"/>
      <c r="AUL37"/>
      <c r="AUM37"/>
      <c r="AUN37"/>
      <c r="AUO37"/>
      <c r="AUP37"/>
      <c r="AUQ37"/>
      <c r="AUR37"/>
      <c r="AUS37"/>
      <c r="AUT37"/>
      <c r="AUU37"/>
      <c r="AUV37"/>
      <c r="AUW37"/>
      <c r="AUX37"/>
      <c r="AUY37"/>
      <c r="AUZ37"/>
      <c r="AVA37"/>
      <c r="AVB37"/>
      <c r="AVC37"/>
      <c r="AVD37"/>
      <c r="AVE37"/>
      <c r="AVF37"/>
      <c r="AVG37"/>
      <c r="AVH37"/>
      <c r="AVI37"/>
      <c r="AVJ37"/>
      <c r="AVK37"/>
      <c r="AVL37"/>
      <c r="AVM37"/>
      <c r="AVN37"/>
      <c r="AVO37"/>
      <c r="AVP37"/>
      <c r="AVQ37"/>
      <c r="AVR37"/>
      <c r="AVS37"/>
      <c r="AVT37"/>
      <c r="AVU37"/>
      <c r="AVV37"/>
      <c r="AVW37"/>
      <c r="AVX37"/>
      <c r="AVY37"/>
      <c r="AVZ37"/>
      <c r="AWA37"/>
      <c r="AWB37"/>
      <c r="AWC37"/>
      <c r="AWD37"/>
      <c r="AWE37"/>
      <c r="AWF37"/>
      <c r="AWG37"/>
      <c r="AWH37"/>
      <c r="AWI37"/>
      <c r="AWJ37"/>
      <c r="AWK37"/>
      <c r="AWL37"/>
      <c r="AWM37"/>
      <c r="AWN37"/>
      <c r="AWO37"/>
      <c r="AWP37"/>
      <c r="AWQ37"/>
      <c r="AWR37"/>
      <c r="AWS37"/>
      <c r="AWT37"/>
      <c r="AWU37"/>
      <c r="AWV37"/>
      <c r="AWW37"/>
      <c r="AWX37"/>
      <c r="AWY37"/>
      <c r="AWZ37"/>
      <c r="AXA37"/>
      <c r="AXB37"/>
      <c r="AXC37"/>
      <c r="AXD37"/>
      <c r="AXE37"/>
      <c r="AXF37"/>
      <c r="AXG37"/>
      <c r="AXH37"/>
      <c r="AXI37"/>
      <c r="AXJ37"/>
      <c r="AXK37"/>
      <c r="AXL37"/>
      <c r="AXM37"/>
      <c r="AXN37"/>
      <c r="AXO37"/>
      <c r="AXP37"/>
      <c r="AXQ37"/>
      <c r="AXR37"/>
      <c r="AXS37"/>
      <c r="AXT37"/>
      <c r="AXU37"/>
      <c r="AXV37"/>
      <c r="AXW37"/>
      <c r="AXX37"/>
      <c r="AXY37"/>
      <c r="AXZ37"/>
      <c r="AYA37"/>
      <c r="AYB37"/>
      <c r="AYC37"/>
      <c r="AYD37"/>
      <c r="AYE37"/>
      <c r="AYF37"/>
      <c r="AYG37"/>
      <c r="AYH37"/>
      <c r="AYI37"/>
      <c r="AYJ37"/>
      <c r="AYK37"/>
      <c r="AYL37"/>
      <c r="AYM37"/>
      <c r="AYN37"/>
      <c r="AYO37"/>
      <c r="AYP37"/>
      <c r="AYQ37"/>
      <c r="AYR37"/>
      <c r="AYS37"/>
      <c r="AYT37"/>
      <c r="AYU37"/>
      <c r="AYV37"/>
      <c r="AYW37"/>
      <c r="AYX37"/>
      <c r="AYY37"/>
      <c r="AYZ37"/>
      <c r="AZA37"/>
      <c r="AZB37"/>
      <c r="AZC37"/>
      <c r="AZD37"/>
      <c r="AZE37"/>
      <c r="AZF37"/>
      <c r="AZG37"/>
      <c r="AZH37"/>
      <c r="AZI37"/>
      <c r="AZJ37"/>
      <c r="AZK37"/>
      <c r="AZL37"/>
      <c r="AZM37"/>
      <c r="AZN37"/>
      <c r="AZO37"/>
      <c r="AZP37"/>
      <c r="AZQ37"/>
      <c r="AZR37"/>
      <c r="AZS37"/>
      <c r="AZT37"/>
      <c r="AZU37"/>
      <c r="AZV37"/>
      <c r="AZW37"/>
      <c r="AZX37"/>
      <c r="AZY37"/>
      <c r="AZZ37"/>
      <c r="BAA37"/>
      <c r="BAB37"/>
      <c r="BAC37"/>
      <c r="BAD37"/>
      <c r="BAE37"/>
      <c r="BAF37"/>
      <c r="BAG37"/>
      <c r="BAH37"/>
      <c r="BAI37"/>
      <c r="BAJ37"/>
      <c r="BAK37"/>
      <c r="BAL37"/>
      <c r="BAM37"/>
      <c r="BAN37"/>
      <c r="BAO37"/>
      <c r="BAP37"/>
      <c r="BAQ37"/>
      <c r="BAR37"/>
      <c r="BAS37"/>
      <c r="BAT37"/>
      <c r="BAU37"/>
      <c r="BAV37"/>
      <c r="BAW37"/>
      <c r="BAX37"/>
      <c r="BAY37"/>
      <c r="BAZ37"/>
      <c r="BBA37"/>
      <c r="BBB37"/>
      <c r="BBC37"/>
      <c r="BBD37"/>
      <c r="BBE37"/>
      <c r="BBF37"/>
      <c r="BBG37"/>
      <c r="BBH37"/>
      <c r="BBI37"/>
      <c r="BBJ37"/>
      <c r="BBK37"/>
      <c r="BBL37"/>
      <c r="BBM37"/>
      <c r="BBN37"/>
      <c r="BBO37"/>
      <c r="BBP37"/>
      <c r="BBQ37"/>
      <c r="BBR37"/>
      <c r="BBS37"/>
      <c r="BBT37"/>
      <c r="BBU37"/>
      <c r="BBV37"/>
      <c r="BBW37"/>
      <c r="BBX37"/>
      <c r="BBY37"/>
      <c r="BBZ37"/>
      <c r="BCA37"/>
      <c r="BCB37"/>
      <c r="BCC37"/>
      <c r="BCD37"/>
      <c r="BCE37"/>
      <c r="BCF37"/>
      <c r="BCG37"/>
      <c r="BCH37"/>
      <c r="BCI37"/>
      <c r="BCJ37"/>
      <c r="BCK37"/>
      <c r="BCL37"/>
      <c r="BCM37"/>
      <c r="BCN37"/>
      <c r="BCO37"/>
      <c r="BCP37"/>
      <c r="BCQ37"/>
      <c r="BCR37"/>
      <c r="BCS37"/>
      <c r="BCT37"/>
      <c r="BCU37"/>
      <c r="BCV37"/>
      <c r="BCW37"/>
      <c r="BCX37"/>
      <c r="BCY37"/>
      <c r="BCZ37"/>
      <c r="BDA37"/>
      <c r="BDB37"/>
      <c r="BDC37"/>
      <c r="BDD37"/>
      <c r="BDE37"/>
      <c r="BDF37"/>
      <c r="BDG37"/>
      <c r="BDH37"/>
      <c r="BDI37"/>
      <c r="BDJ37"/>
      <c r="BDK37"/>
      <c r="BDL37"/>
      <c r="BDM37"/>
      <c r="BDN37"/>
      <c r="BDO37"/>
      <c r="BDP37"/>
      <c r="BDQ37"/>
      <c r="BDR37"/>
      <c r="BDS37"/>
      <c r="BDT37"/>
      <c r="BDU37"/>
      <c r="BDV37"/>
      <c r="BDW37"/>
      <c r="BDX37"/>
      <c r="BDY37"/>
      <c r="BDZ37"/>
      <c r="BEA37"/>
      <c r="BEB37"/>
      <c r="BEC37"/>
      <c r="BED37"/>
      <c r="BEE37"/>
      <c r="BEF37"/>
      <c r="BEG37"/>
      <c r="BEH37"/>
      <c r="BEI37"/>
      <c r="BEJ37"/>
      <c r="BEK37"/>
      <c r="BEL37"/>
      <c r="BEM37"/>
      <c r="BEN37"/>
      <c r="BEO37"/>
      <c r="BEP37"/>
      <c r="BEQ37"/>
      <c r="BER37"/>
      <c r="BES37"/>
      <c r="BET37"/>
      <c r="BEU37"/>
      <c r="BEV37"/>
      <c r="BEW37"/>
      <c r="BEX37"/>
      <c r="BEY37"/>
      <c r="BEZ37"/>
      <c r="BFA37"/>
      <c r="BFB37"/>
      <c r="BFC37"/>
      <c r="BFD37"/>
      <c r="BFE37"/>
      <c r="BFF37"/>
      <c r="BFG37"/>
      <c r="BFH37"/>
      <c r="BFI37"/>
      <c r="BFJ37"/>
      <c r="BFK37"/>
      <c r="BFL37"/>
      <c r="BFM37"/>
      <c r="BFN37"/>
      <c r="BFO37"/>
      <c r="BFP37"/>
      <c r="BFQ37"/>
      <c r="BFR37"/>
      <c r="BFS37"/>
      <c r="BFT37"/>
      <c r="BFU37"/>
      <c r="BFV37"/>
      <c r="BFW37"/>
      <c r="BFX37"/>
      <c r="BFY37"/>
      <c r="BFZ37"/>
      <c r="BGA37"/>
      <c r="BGB37"/>
      <c r="BGC37"/>
      <c r="BGD37"/>
      <c r="BGE37"/>
      <c r="BGF37"/>
      <c r="BGG37"/>
      <c r="BGH37"/>
      <c r="BGI37"/>
      <c r="BGJ37"/>
      <c r="BGK37"/>
      <c r="BGL37"/>
      <c r="BGM37"/>
      <c r="BGN37"/>
      <c r="BGO37"/>
      <c r="BGP37"/>
      <c r="BGQ37"/>
      <c r="BGR37"/>
      <c r="BGS37"/>
      <c r="BGT37"/>
      <c r="BGU37"/>
      <c r="BGV37"/>
      <c r="BGW37"/>
      <c r="BGX37"/>
      <c r="BGY37"/>
      <c r="BGZ37"/>
      <c r="BHA37"/>
      <c r="BHB37"/>
      <c r="BHC37"/>
      <c r="BHD37"/>
      <c r="BHE37"/>
      <c r="BHF37"/>
      <c r="BHG37"/>
      <c r="BHH37"/>
      <c r="BHI37"/>
      <c r="BHJ37"/>
      <c r="BHK37"/>
      <c r="BHL37"/>
      <c r="BHM37"/>
      <c r="BHN37"/>
      <c r="BHO37"/>
      <c r="BHP37"/>
      <c r="BHQ37"/>
      <c r="BHR37"/>
      <c r="BHS37"/>
      <c r="BHT37"/>
      <c r="BHU37"/>
      <c r="BHV37"/>
      <c r="BHW37"/>
      <c r="BHX37"/>
      <c r="BHY37"/>
      <c r="BHZ37"/>
      <c r="BIA37"/>
      <c r="BIB37"/>
      <c r="BIC37"/>
      <c r="BID37"/>
      <c r="BIE37"/>
      <c r="BIF37"/>
      <c r="BIG37"/>
      <c r="BIH37"/>
      <c r="BII37"/>
      <c r="BIJ37"/>
      <c r="BIK37"/>
      <c r="BIL37"/>
      <c r="BIM37"/>
      <c r="BIN37"/>
      <c r="BIO37"/>
      <c r="BIP37"/>
      <c r="BIQ37"/>
      <c r="BIR37"/>
      <c r="BIS37"/>
      <c r="BIT37"/>
      <c r="BIU37"/>
      <c r="BIV37"/>
      <c r="BIW37"/>
      <c r="BIX37"/>
      <c r="BIY37"/>
      <c r="BIZ37"/>
      <c r="BJA37"/>
      <c r="BJB37"/>
      <c r="BJC37"/>
      <c r="BJD37"/>
      <c r="BJE37"/>
      <c r="BJF37"/>
      <c r="BJG37"/>
      <c r="BJH37"/>
      <c r="BJI37"/>
      <c r="BJJ37"/>
      <c r="BJK37"/>
      <c r="BJL37"/>
      <c r="BJM37"/>
      <c r="BJN37"/>
      <c r="BJO37"/>
      <c r="BJP37"/>
      <c r="BJQ37"/>
      <c r="BJR37"/>
      <c r="BJS37"/>
      <c r="BJT37"/>
      <c r="BJU37"/>
      <c r="BJV37"/>
      <c r="BJW37"/>
      <c r="BJX37"/>
      <c r="BJY37"/>
      <c r="BJZ37"/>
      <c r="BKA37"/>
      <c r="BKB37"/>
      <c r="BKC37"/>
      <c r="BKD37"/>
      <c r="BKE37"/>
      <c r="BKF37"/>
      <c r="BKG37"/>
      <c r="BKH37"/>
      <c r="BKI37"/>
      <c r="BKJ37"/>
      <c r="BKK37"/>
      <c r="BKL37"/>
      <c r="BKM37"/>
      <c r="BKN37"/>
      <c r="BKO37"/>
      <c r="BKP37"/>
      <c r="BKQ37"/>
      <c r="BKR37"/>
      <c r="BKS37"/>
      <c r="BKT37"/>
      <c r="BKU37"/>
      <c r="BKV37"/>
      <c r="BKW37"/>
      <c r="BKX37"/>
      <c r="BKY37"/>
      <c r="BKZ37"/>
      <c r="BLA37"/>
      <c r="BLB37"/>
      <c r="BLC37"/>
      <c r="BLD37"/>
      <c r="BLE37"/>
      <c r="BLF37"/>
      <c r="BLG37"/>
      <c r="BLH37"/>
      <c r="BLI37"/>
      <c r="BLJ37"/>
      <c r="BLK37"/>
      <c r="BLL37"/>
      <c r="BLM37"/>
      <c r="BLN37"/>
      <c r="BLO37"/>
      <c r="BLP37"/>
      <c r="BLQ37"/>
      <c r="BLR37"/>
      <c r="BLS37"/>
      <c r="BLT37"/>
      <c r="BLU37"/>
      <c r="BLV37"/>
      <c r="BLW37"/>
      <c r="BLX37"/>
      <c r="BLY37"/>
      <c r="BLZ37"/>
      <c r="BMA37"/>
      <c r="BMB37"/>
      <c r="BMC37"/>
      <c r="BMD37"/>
      <c r="BME37"/>
      <c r="BMF37"/>
      <c r="BMG37"/>
      <c r="BMH37"/>
      <c r="BMI37"/>
      <c r="BMJ37"/>
      <c r="BMK37"/>
      <c r="BML37"/>
      <c r="BMM37"/>
      <c r="BMN37"/>
      <c r="BMO37"/>
      <c r="BMP37"/>
      <c r="BMQ37"/>
      <c r="BMR37"/>
      <c r="BMS37"/>
      <c r="BMT37"/>
      <c r="BMU37"/>
      <c r="BMV37"/>
      <c r="BMW37"/>
      <c r="BMX37"/>
      <c r="BMY37"/>
      <c r="BMZ37"/>
      <c r="BNA37"/>
      <c r="BNB37"/>
      <c r="BNC37"/>
      <c r="BND37"/>
      <c r="BNE37"/>
      <c r="BNF37"/>
      <c r="BNG37"/>
      <c r="BNH37"/>
      <c r="BNI37"/>
      <c r="BNJ37"/>
      <c r="BNK37"/>
      <c r="BNL37"/>
      <c r="BNM37"/>
      <c r="BNN37"/>
      <c r="BNO37"/>
      <c r="BNP37"/>
      <c r="BNQ37"/>
      <c r="BNR37"/>
      <c r="BNS37"/>
      <c r="BNT37"/>
      <c r="BNU37"/>
      <c r="BNV37"/>
      <c r="BNW37"/>
      <c r="BNX37"/>
      <c r="BNY37"/>
      <c r="BNZ37"/>
      <c r="BOA37"/>
      <c r="BOB37"/>
      <c r="BOC37"/>
      <c r="BOD37"/>
      <c r="BOE37"/>
      <c r="BOF37"/>
      <c r="BOG37"/>
      <c r="BOH37"/>
      <c r="BOI37"/>
      <c r="BOJ37"/>
      <c r="BOK37"/>
      <c r="BOL37"/>
      <c r="BOM37"/>
      <c r="BON37"/>
      <c r="BOO37"/>
      <c r="BOP37"/>
      <c r="BOQ37"/>
      <c r="BOR37"/>
      <c r="BOS37"/>
      <c r="BOT37"/>
      <c r="BOU37"/>
      <c r="BOV37"/>
      <c r="BOW37"/>
      <c r="BOX37"/>
      <c r="BOY37"/>
      <c r="BOZ37"/>
      <c r="BPA37"/>
      <c r="BPB37"/>
      <c r="BPC37"/>
      <c r="BPD37"/>
      <c r="BPE37"/>
      <c r="BPF37"/>
      <c r="BPG37"/>
      <c r="BPH37"/>
      <c r="BPI37"/>
      <c r="BPJ37"/>
      <c r="BPK37"/>
      <c r="BPL37"/>
      <c r="BPM37"/>
      <c r="BPN37"/>
      <c r="BPO37"/>
      <c r="BPP37"/>
      <c r="BPQ37"/>
      <c r="BPR37"/>
      <c r="BPS37"/>
      <c r="BPT37"/>
      <c r="BPU37"/>
      <c r="BPV37"/>
      <c r="BPW37"/>
      <c r="BPX37"/>
      <c r="BPY37"/>
      <c r="BPZ37"/>
      <c r="BQA37"/>
      <c r="BQB37"/>
      <c r="BQC37"/>
      <c r="BQD37"/>
      <c r="BQE37"/>
      <c r="BQF37"/>
      <c r="BQG37"/>
      <c r="BQH37"/>
      <c r="BQI37"/>
      <c r="BQJ37"/>
      <c r="BQK37"/>
      <c r="BQL37"/>
      <c r="BQM37"/>
      <c r="BQN37"/>
      <c r="BQO37"/>
      <c r="BQP37"/>
      <c r="BQQ37"/>
      <c r="BQR37"/>
      <c r="BQS37"/>
      <c r="BQT37"/>
      <c r="BQU37"/>
      <c r="BQV37"/>
      <c r="BQW37"/>
      <c r="BQX37"/>
      <c r="BQY37"/>
      <c r="BQZ37"/>
      <c r="BRA37"/>
      <c r="BRB37"/>
      <c r="BRC37"/>
      <c r="BRD37"/>
      <c r="BRE37"/>
      <c r="BRF37"/>
      <c r="BRG37"/>
      <c r="BRH37"/>
      <c r="BRI37"/>
      <c r="BRJ37"/>
      <c r="BRK37"/>
      <c r="BRL37"/>
      <c r="BRM37"/>
      <c r="BRN37"/>
      <c r="BRO37"/>
      <c r="BRP37"/>
      <c r="BRQ37"/>
      <c r="BRR37"/>
      <c r="BRS37"/>
      <c r="BRT37"/>
      <c r="BRU37"/>
      <c r="BRV37"/>
      <c r="BRW37"/>
      <c r="BRX37"/>
      <c r="BRY37"/>
      <c r="BRZ37"/>
      <c r="BSA37"/>
      <c r="BSB37"/>
      <c r="BSC37"/>
      <c r="BSD37"/>
      <c r="BSE37"/>
      <c r="BSF37"/>
      <c r="BSG37"/>
      <c r="BSH37"/>
      <c r="BSI37"/>
      <c r="BSJ37"/>
      <c r="BSK37"/>
      <c r="BSL37"/>
      <c r="BSM37"/>
      <c r="BSN37"/>
      <c r="BSO37"/>
      <c r="BSP37"/>
      <c r="BSQ37"/>
      <c r="BSR37"/>
      <c r="BSS37"/>
      <c r="BST37"/>
      <c r="BSU37"/>
      <c r="BSV37"/>
      <c r="BSW37"/>
      <c r="BSX37"/>
      <c r="BSY37"/>
      <c r="BSZ37"/>
      <c r="BTA37"/>
      <c r="BTB37"/>
      <c r="BTC37"/>
      <c r="BTD37"/>
      <c r="BTE37"/>
      <c r="BTF37"/>
      <c r="BTG37"/>
      <c r="BTH37"/>
      <c r="BTI37"/>
      <c r="BTJ37"/>
      <c r="BTK37"/>
      <c r="BTL37"/>
      <c r="BTM37"/>
      <c r="BTN37"/>
      <c r="BTO37"/>
      <c r="BTP37"/>
      <c r="BTQ37"/>
      <c r="BTR37"/>
      <c r="BTS37"/>
      <c r="BTT37"/>
      <c r="BTU37"/>
      <c r="BTV37"/>
      <c r="BTW37"/>
      <c r="BTX37"/>
      <c r="BTY37"/>
      <c r="BTZ37"/>
      <c r="BUA37"/>
      <c r="BUB37"/>
      <c r="BUC37"/>
      <c r="BUD37"/>
      <c r="BUE37"/>
      <c r="BUF37"/>
      <c r="BUG37"/>
      <c r="BUH37"/>
      <c r="BUI37"/>
      <c r="BUJ37"/>
      <c r="BUK37"/>
      <c r="BUL37"/>
      <c r="BUM37"/>
      <c r="BUN37"/>
      <c r="BUO37"/>
      <c r="BUP37"/>
      <c r="BUQ37"/>
      <c r="BUR37"/>
      <c r="BUS37"/>
      <c r="BUT37"/>
      <c r="BUU37"/>
      <c r="BUV37"/>
      <c r="BUW37"/>
      <c r="BUX37"/>
      <c r="BUY37"/>
      <c r="BUZ37"/>
      <c r="BVA37"/>
      <c r="BVB37"/>
      <c r="BVC37"/>
      <c r="BVD37"/>
      <c r="BVE37"/>
      <c r="BVF37"/>
      <c r="BVG37"/>
      <c r="BVH37"/>
      <c r="BVI37"/>
      <c r="BVJ37"/>
      <c r="BVK37"/>
      <c r="BVL37"/>
      <c r="BVM37"/>
      <c r="BVN37"/>
      <c r="BVO37"/>
      <c r="BVP37"/>
      <c r="BVQ37"/>
      <c r="BVR37"/>
      <c r="BVS37"/>
      <c r="BVT37"/>
      <c r="BVU37"/>
      <c r="BVV37"/>
      <c r="BVW37"/>
      <c r="BVX37"/>
      <c r="BVY37"/>
      <c r="BVZ37"/>
      <c r="BWA37"/>
      <c r="BWB37"/>
      <c r="BWC37"/>
      <c r="BWD37"/>
      <c r="BWE37"/>
      <c r="BWF37"/>
      <c r="BWG37"/>
      <c r="BWH37"/>
      <c r="BWI37"/>
      <c r="BWJ37"/>
      <c r="BWK37"/>
      <c r="BWL37"/>
      <c r="BWM37"/>
      <c r="BWN37"/>
      <c r="BWO37"/>
      <c r="BWP37"/>
      <c r="BWQ37"/>
      <c r="BWR37"/>
      <c r="BWS37"/>
      <c r="BWT37"/>
      <c r="BWU37"/>
      <c r="BWV37"/>
      <c r="BWW37"/>
      <c r="BWX37"/>
      <c r="BWY37"/>
      <c r="BWZ37"/>
      <c r="BXA37"/>
      <c r="BXB37"/>
      <c r="BXC37"/>
      <c r="BXD37"/>
      <c r="BXE37"/>
      <c r="BXF37"/>
      <c r="BXG37"/>
      <c r="BXH37"/>
      <c r="BXI37"/>
      <c r="BXJ37"/>
      <c r="BXK37"/>
      <c r="BXL37"/>
      <c r="BXM37"/>
      <c r="BXN37"/>
      <c r="BXO37"/>
      <c r="BXP37"/>
      <c r="BXQ37"/>
      <c r="BXR37"/>
      <c r="BXS37"/>
      <c r="BXT37"/>
      <c r="BXU37"/>
      <c r="BXV37"/>
      <c r="BXW37"/>
      <c r="BXX37"/>
      <c r="BXY37"/>
      <c r="BXZ37"/>
      <c r="BYA37"/>
      <c r="BYB37"/>
      <c r="BYC37"/>
      <c r="BYD37"/>
      <c r="BYE37"/>
      <c r="BYF37"/>
      <c r="BYG37"/>
      <c r="BYH37"/>
      <c r="BYI37"/>
      <c r="BYJ37"/>
      <c r="BYK37"/>
      <c r="BYL37"/>
      <c r="BYM37"/>
      <c r="BYN37"/>
      <c r="BYO37"/>
      <c r="BYP37"/>
      <c r="BYQ37"/>
      <c r="BYR37"/>
      <c r="BYS37"/>
      <c r="BYT37"/>
      <c r="BYU37"/>
      <c r="BYV37"/>
      <c r="BYW37"/>
      <c r="BYX37"/>
      <c r="BYY37"/>
      <c r="BYZ37"/>
      <c r="BZA37"/>
      <c r="BZB37"/>
      <c r="BZC37"/>
      <c r="BZD37"/>
      <c r="BZE37"/>
      <c r="BZF37"/>
      <c r="BZG37"/>
      <c r="BZH37"/>
      <c r="BZI37"/>
      <c r="BZJ37"/>
      <c r="BZK37"/>
      <c r="BZL37"/>
      <c r="BZM37"/>
      <c r="BZN37"/>
      <c r="BZO37"/>
      <c r="BZP37"/>
      <c r="BZQ37"/>
      <c r="BZR37"/>
      <c r="BZS37"/>
      <c r="BZT37"/>
      <c r="BZU37"/>
      <c r="BZV37"/>
      <c r="BZW37"/>
      <c r="BZX37"/>
      <c r="BZY37"/>
      <c r="BZZ37"/>
      <c r="CAA37"/>
      <c r="CAB37"/>
      <c r="CAC37"/>
      <c r="CAD37"/>
      <c r="CAE37"/>
      <c r="CAF37"/>
      <c r="CAG37"/>
      <c r="CAH37"/>
      <c r="CAI37"/>
      <c r="CAJ37"/>
      <c r="CAK37"/>
      <c r="CAL37"/>
      <c r="CAM37"/>
      <c r="CAN37"/>
      <c r="CAO37"/>
      <c r="CAP37"/>
      <c r="CAQ37"/>
      <c r="CAR37"/>
      <c r="CAS37"/>
      <c r="CAT37"/>
      <c r="CAU37"/>
      <c r="CAV37"/>
      <c r="CAW37"/>
      <c r="CAX37"/>
      <c r="CAY37"/>
      <c r="CAZ37"/>
      <c r="CBA37"/>
      <c r="CBB37"/>
      <c r="CBC37"/>
      <c r="CBD37"/>
      <c r="CBE37"/>
      <c r="CBF37"/>
      <c r="CBG37"/>
      <c r="CBH37"/>
      <c r="CBI37"/>
      <c r="CBJ37"/>
      <c r="CBK37"/>
      <c r="CBL37"/>
      <c r="CBM37"/>
      <c r="CBN37"/>
      <c r="CBO37"/>
      <c r="CBP37"/>
      <c r="CBQ37"/>
      <c r="CBR37"/>
      <c r="CBS37"/>
      <c r="CBT37"/>
      <c r="CBU37"/>
      <c r="CBV37"/>
      <c r="CBW37"/>
      <c r="CBX37"/>
      <c r="CBY37"/>
      <c r="CBZ37"/>
      <c r="CCA37"/>
      <c r="CCB37"/>
      <c r="CCC37"/>
      <c r="CCD37"/>
      <c r="CCE37"/>
      <c r="CCF37"/>
      <c r="CCG37"/>
      <c r="CCH37"/>
      <c r="CCI37"/>
      <c r="CCJ37"/>
      <c r="CCK37"/>
      <c r="CCL37"/>
      <c r="CCM37"/>
      <c r="CCN37"/>
      <c r="CCO37"/>
      <c r="CCP37"/>
      <c r="CCQ37"/>
      <c r="CCR37"/>
      <c r="CCS37"/>
      <c r="CCT37"/>
      <c r="CCU37"/>
      <c r="CCV37"/>
      <c r="CCW37"/>
      <c r="CCX37"/>
      <c r="CCY37"/>
      <c r="CCZ37"/>
      <c r="CDA37"/>
      <c r="CDB37"/>
      <c r="CDC37"/>
      <c r="CDD37"/>
      <c r="CDE37"/>
      <c r="CDF37"/>
      <c r="CDG37"/>
      <c r="CDH37"/>
      <c r="CDI37"/>
      <c r="CDJ37"/>
      <c r="CDK37"/>
      <c r="CDL37"/>
      <c r="CDM37"/>
      <c r="CDN37"/>
      <c r="CDO37"/>
      <c r="CDP37"/>
      <c r="CDQ37"/>
      <c r="CDR37"/>
      <c r="CDS37"/>
      <c r="CDT37"/>
      <c r="CDU37"/>
      <c r="CDV37"/>
      <c r="CDW37"/>
      <c r="CDX37"/>
      <c r="CDY37"/>
      <c r="CDZ37"/>
      <c r="CEA37"/>
      <c r="CEB37"/>
      <c r="CEC37"/>
      <c r="CED37"/>
      <c r="CEE37"/>
      <c r="CEF37"/>
      <c r="CEG37"/>
      <c r="CEH37"/>
      <c r="CEI37"/>
      <c r="CEJ37"/>
      <c r="CEK37"/>
      <c r="CEL37"/>
      <c r="CEM37"/>
      <c r="CEN37"/>
      <c r="CEO37"/>
      <c r="CEP37"/>
      <c r="CEQ37"/>
      <c r="CER37"/>
      <c r="CES37"/>
      <c r="CET37"/>
      <c r="CEU37"/>
      <c r="CEV37"/>
      <c r="CEW37"/>
      <c r="CEX37"/>
      <c r="CEY37"/>
      <c r="CEZ37"/>
      <c r="CFA37"/>
      <c r="CFB37"/>
      <c r="CFC37"/>
      <c r="CFD37"/>
      <c r="CFE37"/>
      <c r="CFF37"/>
      <c r="CFG37"/>
      <c r="CFH37"/>
      <c r="CFI37"/>
      <c r="CFJ37"/>
      <c r="CFK37"/>
      <c r="CFL37"/>
      <c r="CFM37"/>
      <c r="CFN37"/>
      <c r="CFO37"/>
      <c r="CFP37"/>
      <c r="CFQ37"/>
      <c r="CFR37"/>
      <c r="CFS37"/>
      <c r="CFT37"/>
      <c r="CFU37"/>
      <c r="CFV37"/>
      <c r="CFW37"/>
      <c r="CFX37"/>
      <c r="CFY37"/>
      <c r="CFZ37"/>
      <c r="CGA37"/>
      <c r="CGB37"/>
      <c r="CGC37"/>
      <c r="CGD37"/>
      <c r="CGE37"/>
      <c r="CGF37"/>
      <c r="CGG37"/>
      <c r="CGH37"/>
      <c r="CGI37"/>
      <c r="CGJ37"/>
      <c r="CGK37"/>
      <c r="CGL37"/>
      <c r="CGM37"/>
      <c r="CGN37"/>
      <c r="CGO37"/>
      <c r="CGP37"/>
      <c r="CGQ37"/>
      <c r="CGR37"/>
      <c r="CGS37"/>
      <c r="CGT37"/>
      <c r="CGU37"/>
      <c r="CGV37"/>
      <c r="CGW37"/>
      <c r="CGX37"/>
      <c r="CGY37"/>
      <c r="CGZ37"/>
      <c r="CHA37"/>
      <c r="CHB37"/>
      <c r="CHC37"/>
      <c r="CHD37"/>
      <c r="CHE37"/>
      <c r="CHF37"/>
      <c r="CHG37"/>
      <c r="CHH37"/>
      <c r="CHI37"/>
      <c r="CHJ37"/>
      <c r="CHK37"/>
      <c r="CHL37"/>
      <c r="CHM37"/>
      <c r="CHN37"/>
      <c r="CHO37"/>
      <c r="CHP37"/>
      <c r="CHQ37"/>
      <c r="CHR37"/>
      <c r="CHS37"/>
      <c r="CHT37"/>
      <c r="CHU37"/>
      <c r="CHV37"/>
      <c r="CHW37"/>
      <c r="CHX37"/>
      <c r="CHY37"/>
      <c r="CHZ37"/>
      <c r="CIA37"/>
      <c r="CIB37"/>
      <c r="CIC37"/>
      <c r="CID37"/>
      <c r="CIE37"/>
      <c r="CIF37"/>
      <c r="CIG37"/>
      <c r="CIH37"/>
      <c r="CII37"/>
      <c r="CIJ37"/>
      <c r="CIK37"/>
      <c r="CIL37"/>
      <c r="CIM37"/>
      <c r="CIN37"/>
      <c r="CIO37"/>
      <c r="CIP37"/>
      <c r="CIQ37"/>
      <c r="CIR37"/>
      <c r="CIS37"/>
      <c r="CIT37"/>
      <c r="CIU37"/>
      <c r="CIV37"/>
      <c r="CIW37"/>
      <c r="CIX37"/>
      <c r="CIY37"/>
      <c r="CIZ37"/>
      <c r="CJA37"/>
      <c r="CJB37"/>
      <c r="CJC37"/>
      <c r="CJD37"/>
      <c r="CJE37"/>
      <c r="CJF37"/>
      <c r="CJG37"/>
      <c r="CJH37"/>
      <c r="CJI37"/>
      <c r="CJJ37"/>
      <c r="CJK37"/>
      <c r="CJL37"/>
      <c r="CJM37"/>
      <c r="CJN37"/>
      <c r="CJO37"/>
      <c r="CJP37"/>
      <c r="CJQ37"/>
      <c r="CJR37"/>
      <c r="CJS37"/>
      <c r="CJT37"/>
      <c r="CJU37"/>
      <c r="CJV37"/>
      <c r="CJW37"/>
      <c r="CJX37"/>
      <c r="CJY37"/>
      <c r="CJZ37"/>
      <c r="CKA37"/>
      <c r="CKB37"/>
      <c r="CKC37"/>
      <c r="CKD37"/>
      <c r="CKE37"/>
      <c r="CKF37"/>
      <c r="CKG37"/>
      <c r="CKH37"/>
      <c r="CKI37"/>
      <c r="CKJ37"/>
      <c r="CKK37"/>
      <c r="CKL37"/>
      <c r="CKM37"/>
      <c r="CKN37"/>
      <c r="CKO37"/>
      <c r="CKP37"/>
      <c r="CKQ37"/>
      <c r="CKR37"/>
      <c r="CKS37"/>
      <c r="CKT37"/>
      <c r="CKU37"/>
      <c r="CKV37"/>
      <c r="CKW37"/>
      <c r="CKX37"/>
      <c r="CKY37"/>
      <c r="CKZ37"/>
      <c r="CLA37"/>
      <c r="CLB37"/>
      <c r="CLC37"/>
      <c r="CLD37"/>
      <c r="CLE37"/>
      <c r="CLF37"/>
      <c r="CLG37"/>
      <c r="CLH37"/>
      <c r="CLI37"/>
      <c r="CLJ37"/>
      <c r="CLK37"/>
      <c r="CLL37"/>
      <c r="CLM37"/>
      <c r="CLN37"/>
      <c r="CLO37"/>
      <c r="CLP37"/>
      <c r="CLQ37"/>
      <c r="CLR37"/>
      <c r="CLS37"/>
      <c r="CLT37"/>
      <c r="CLU37"/>
      <c r="CLV37"/>
      <c r="CLW37"/>
      <c r="CLX37"/>
      <c r="CLY37"/>
      <c r="CLZ37"/>
      <c r="CMA37"/>
      <c r="CMB37"/>
      <c r="CMC37"/>
      <c r="CMD37"/>
      <c r="CME37"/>
      <c r="CMF37"/>
      <c r="CMG37"/>
      <c r="CMH37"/>
      <c r="CMI37"/>
      <c r="CMJ37"/>
      <c r="CMK37"/>
      <c r="CML37"/>
      <c r="CMM37"/>
      <c r="CMN37"/>
      <c r="CMO37"/>
      <c r="CMP37"/>
      <c r="CMQ37"/>
      <c r="CMR37"/>
      <c r="CMS37"/>
      <c r="CMT37"/>
      <c r="CMU37"/>
      <c r="CMV37"/>
      <c r="CMW37"/>
      <c r="CMX37"/>
      <c r="CMY37"/>
      <c r="CMZ37"/>
      <c r="CNA37"/>
      <c r="CNB37"/>
      <c r="CNC37"/>
      <c r="CND37"/>
      <c r="CNE37"/>
      <c r="CNF37"/>
      <c r="CNG37"/>
      <c r="CNH37"/>
      <c r="CNI37"/>
      <c r="CNJ37"/>
      <c r="CNK37"/>
      <c r="CNL37"/>
      <c r="CNM37"/>
      <c r="CNN37"/>
      <c r="CNO37"/>
      <c r="CNP37"/>
      <c r="CNQ37"/>
      <c r="CNR37"/>
      <c r="CNS37"/>
      <c r="CNT37"/>
      <c r="CNU37"/>
      <c r="CNV37"/>
      <c r="CNW37"/>
      <c r="CNX37"/>
      <c r="CNY37"/>
      <c r="CNZ37"/>
      <c r="COA37"/>
      <c r="COB37"/>
      <c r="COC37"/>
      <c r="COD37"/>
      <c r="COE37"/>
      <c r="COF37"/>
      <c r="COG37"/>
      <c r="COH37"/>
      <c r="COI37"/>
      <c r="COJ37"/>
      <c r="COK37"/>
      <c r="COL37"/>
      <c r="COM37"/>
      <c r="CON37"/>
      <c r="COO37"/>
      <c r="COP37"/>
      <c r="COQ37"/>
      <c r="COR37"/>
      <c r="COS37"/>
      <c r="COT37"/>
      <c r="COU37"/>
      <c r="COV37"/>
      <c r="COW37"/>
      <c r="COX37"/>
      <c r="COY37"/>
      <c r="COZ37"/>
      <c r="CPA37"/>
      <c r="CPB37"/>
      <c r="CPC37"/>
      <c r="CPD37"/>
      <c r="CPE37"/>
      <c r="CPF37"/>
      <c r="CPG37"/>
      <c r="CPH37"/>
      <c r="CPI37"/>
      <c r="CPJ37"/>
      <c r="CPK37"/>
      <c r="CPL37"/>
      <c r="CPM37"/>
      <c r="CPN37"/>
      <c r="CPO37"/>
      <c r="CPP37"/>
      <c r="CPQ37"/>
      <c r="CPR37"/>
      <c r="CPS37"/>
      <c r="CPT37"/>
      <c r="CPU37"/>
      <c r="CPV37"/>
      <c r="CPW37"/>
      <c r="CPX37"/>
      <c r="CPY37"/>
      <c r="CPZ37"/>
      <c r="CQA37"/>
      <c r="CQB37"/>
      <c r="CQC37"/>
      <c r="CQD37"/>
      <c r="CQE37"/>
      <c r="CQF37"/>
      <c r="CQG37"/>
      <c r="CQH37"/>
      <c r="CQI37"/>
      <c r="CQJ37"/>
      <c r="CQK37"/>
      <c r="CQL37"/>
      <c r="CQM37"/>
      <c r="CQN37"/>
      <c r="CQO37"/>
      <c r="CQP37"/>
      <c r="CQQ37"/>
      <c r="CQR37"/>
      <c r="CQS37"/>
      <c r="CQT37"/>
      <c r="CQU37"/>
      <c r="CQV37"/>
      <c r="CQW37"/>
      <c r="CQX37"/>
      <c r="CQY37"/>
      <c r="CQZ37"/>
      <c r="CRA37"/>
      <c r="CRB37"/>
      <c r="CRC37"/>
      <c r="CRD37"/>
      <c r="CRE37"/>
      <c r="CRF37"/>
      <c r="CRG37"/>
      <c r="CRH37"/>
      <c r="CRI37"/>
      <c r="CRJ37"/>
      <c r="CRK37"/>
      <c r="CRL37"/>
      <c r="CRM37"/>
      <c r="CRN37"/>
      <c r="CRO37"/>
      <c r="CRP37"/>
      <c r="CRQ37"/>
      <c r="CRR37"/>
      <c r="CRS37"/>
      <c r="CRT37"/>
      <c r="CRU37"/>
      <c r="CRV37"/>
      <c r="CRW37"/>
      <c r="CRX37"/>
      <c r="CRY37"/>
      <c r="CRZ37"/>
      <c r="CSA37"/>
      <c r="CSB37"/>
      <c r="CSC37"/>
      <c r="CSD37"/>
      <c r="CSE37"/>
      <c r="CSF37"/>
      <c r="CSG37"/>
      <c r="CSH37"/>
      <c r="CSI37"/>
      <c r="CSJ37"/>
      <c r="CSK37"/>
      <c r="CSL37"/>
      <c r="CSM37"/>
      <c r="CSN37"/>
      <c r="CSO37"/>
      <c r="CSP37"/>
      <c r="CSQ37"/>
      <c r="CSR37"/>
      <c r="CSS37"/>
      <c r="CST37"/>
      <c r="CSU37"/>
      <c r="CSV37"/>
      <c r="CSW37"/>
      <c r="CSX37"/>
      <c r="CSY37"/>
      <c r="CSZ37"/>
      <c r="CTA37"/>
      <c r="CTB37"/>
      <c r="CTC37"/>
      <c r="CTD37"/>
      <c r="CTE37"/>
      <c r="CTF37"/>
      <c r="CTG37"/>
      <c r="CTH37"/>
      <c r="CTI37"/>
      <c r="CTJ37"/>
      <c r="CTK37"/>
      <c r="CTL37"/>
      <c r="CTM37"/>
      <c r="CTN37"/>
      <c r="CTO37"/>
      <c r="CTP37"/>
      <c r="CTQ37"/>
      <c r="CTR37"/>
      <c r="CTS37"/>
      <c r="CTT37"/>
      <c r="CTU37"/>
      <c r="CTV37"/>
      <c r="CTW37"/>
      <c r="CTX37"/>
      <c r="CTY37"/>
      <c r="CTZ37"/>
      <c r="CUA37"/>
      <c r="CUB37"/>
      <c r="CUC37"/>
      <c r="CUD37"/>
      <c r="CUE37"/>
      <c r="CUF37"/>
      <c r="CUG37"/>
      <c r="CUH37"/>
      <c r="CUI37"/>
      <c r="CUJ37"/>
      <c r="CUK37"/>
      <c r="CUL37"/>
      <c r="CUM37"/>
      <c r="CUN37"/>
      <c r="CUO37"/>
      <c r="CUP37"/>
      <c r="CUQ37"/>
      <c r="CUR37"/>
      <c r="CUS37"/>
      <c r="CUT37"/>
      <c r="CUU37"/>
      <c r="CUV37"/>
      <c r="CUW37"/>
      <c r="CUX37"/>
      <c r="CUY37"/>
      <c r="CUZ37"/>
      <c r="CVA37"/>
      <c r="CVB37"/>
      <c r="CVC37"/>
      <c r="CVD37"/>
      <c r="CVE37"/>
      <c r="CVF37"/>
      <c r="CVG37"/>
      <c r="CVH37"/>
      <c r="CVI37"/>
      <c r="CVJ37"/>
      <c r="CVK37"/>
      <c r="CVL37"/>
      <c r="CVM37"/>
      <c r="CVN37"/>
      <c r="CVO37"/>
      <c r="CVP37"/>
      <c r="CVQ37"/>
      <c r="CVR37"/>
      <c r="CVS37"/>
      <c r="CVT37"/>
      <c r="CVU37"/>
      <c r="CVV37"/>
      <c r="CVW37"/>
      <c r="CVX37"/>
      <c r="CVY37"/>
      <c r="CVZ37"/>
      <c r="CWA37"/>
      <c r="CWB37"/>
      <c r="CWC37"/>
      <c r="CWD37"/>
      <c r="CWE37"/>
      <c r="CWF37"/>
      <c r="CWG37"/>
      <c r="CWH37"/>
      <c r="CWI37"/>
      <c r="CWJ37"/>
      <c r="CWK37"/>
      <c r="CWL37"/>
      <c r="CWM37"/>
      <c r="CWN37"/>
      <c r="CWO37"/>
      <c r="CWP37"/>
      <c r="CWQ37"/>
      <c r="CWR37"/>
      <c r="CWS37"/>
      <c r="CWT37"/>
      <c r="CWU37"/>
      <c r="CWV37"/>
      <c r="CWW37"/>
      <c r="CWX37"/>
      <c r="CWY37"/>
      <c r="CWZ37"/>
      <c r="CXA37"/>
      <c r="CXB37"/>
      <c r="CXC37"/>
      <c r="CXD37"/>
      <c r="CXE37"/>
      <c r="CXF37"/>
      <c r="CXG37"/>
      <c r="CXH37"/>
      <c r="CXI37"/>
      <c r="CXJ37"/>
      <c r="CXK37"/>
      <c r="CXL37"/>
      <c r="CXM37"/>
      <c r="CXN37"/>
      <c r="CXO37"/>
      <c r="CXP37"/>
      <c r="CXQ37"/>
      <c r="CXR37"/>
      <c r="CXS37"/>
      <c r="CXT37"/>
      <c r="CXU37"/>
      <c r="CXV37"/>
      <c r="CXW37"/>
      <c r="CXX37"/>
      <c r="CXY37"/>
      <c r="CXZ37"/>
      <c r="CYA37"/>
      <c r="CYB37"/>
      <c r="CYC37"/>
      <c r="CYD37"/>
      <c r="CYE37"/>
      <c r="CYF37"/>
      <c r="CYG37"/>
      <c r="CYH37"/>
      <c r="CYI37"/>
      <c r="CYJ37"/>
      <c r="CYK37"/>
      <c r="CYL37"/>
      <c r="CYM37"/>
      <c r="CYN37"/>
      <c r="CYO37"/>
      <c r="CYP37"/>
      <c r="CYQ37"/>
      <c r="CYR37"/>
      <c r="CYS37"/>
      <c r="CYT37"/>
      <c r="CYU37"/>
      <c r="CYV37"/>
      <c r="CYW37"/>
      <c r="CYX37"/>
      <c r="CYY37"/>
      <c r="CYZ37"/>
      <c r="CZA37"/>
      <c r="CZB37"/>
      <c r="CZC37"/>
      <c r="CZD37"/>
      <c r="CZE37"/>
      <c r="CZF37"/>
      <c r="CZG37"/>
      <c r="CZH37"/>
      <c r="CZI37"/>
      <c r="CZJ37"/>
      <c r="CZK37"/>
      <c r="CZL37"/>
      <c r="CZM37"/>
      <c r="CZN37"/>
      <c r="CZO37"/>
      <c r="CZP37"/>
      <c r="CZQ37"/>
      <c r="CZR37"/>
      <c r="CZS37"/>
      <c r="CZT37"/>
      <c r="CZU37"/>
      <c r="CZV37"/>
      <c r="CZW37"/>
      <c r="CZX37"/>
      <c r="CZY37"/>
      <c r="CZZ37"/>
      <c r="DAA37"/>
      <c r="DAB37"/>
      <c r="DAC37"/>
      <c r="DAD37"/>
      <c r="DAE37"/>
      <c r="DAF37"/>
      <c r="DAG37"/>
      <c r="DAH37"/>
      <c r="DAI37"/>
      <c r="DAJ37"/>
      <c r="DAK37"/>
      <c r="DAL37"/>
      <c r="DAM37"/>
      <c r="DAN37"/>
      <c r="DAO37"/>
      <c r="DAP37"/>
      <c r="DAQ37"/>
      <c r="DAR37"/>
      <c r="DAS37"/>
      <c r="DAT37"/>
      <c r="DAU37"/>
      <c r="DAV37"/>
      <c r="DAW37"/>
      <c r="DAX37"/>
      <c r="DAY37"/>
      <c r="DAZ37"/>
      <c r="DBA37"/>
      <c r="DBB37"/>
      <c r="DBC37"/>
      <c r="DBD37"/>
      <c r="DBE37"/>
      <c r="DBF37"/>
      <c r="DBG37"/>
      <c r="DBH37"/>
      <c r="DBI37"/>
      <c r="DBJ37"/>
      <c r="DBK37"/>
      <c r="DBL37"/>
      <c r="DBM37"/>
      <c r="DBN37"/>
      <c r="DBO37"/>
      <c r="DBP37"/>
      <c r="DBQ37"/>
      <c r="DBR37"/>
      <c r="DBS37"/>
      <c r="DBT37"/>
      <c r="DBU37"/>
      <c r="DBV37"/>
      <c r="DBW37"/>
      <c r="DBX37"/>
      <c r="DBY37"/>
      <c r="DBZ37"/>
      <c r="DCA37"/>
      <c r="DCB37"/>
      <c r="DCC37"/>
      <c r="DCD37"/>
      <c r="DCE37"/>
      <c r="DCF37"/>
      <c r="DCG37"/>
      <c r="DCH37"/>
      <c r="DCI37"/>
      <c r="DCJ37"/>
      <c r="DCK37"/>
      <c r="DCL37"/>
      <c r="DCM37"/>
      <c r="DCN37"/>
      <c r="DCO37"/>
      <c r="DCP37"/>
      <c r="DCQ37"/>
      <c r="DCR37"/>
      <c r="DCS37"/>
      <c r="DCT37"/>
      <c r="DCU37"/>
      <c r="DCV37"/>
      <c r="DCW37"/>
      <c r="DCX37"/>
      <c r="DCY37"/>
      <c r="DCZ37"/>
      <c r="DDA37"/>
      <c r="DDB37"/>
      <c r="DDC37"/>
      <c r="DDD37"/>
      <c r="DDE37"/>
      <c r="DDF37"/>
      <c r="DDG37"/>
      <c r="DDH37"/>
      <c r="DDI37"/>
      <c r="DDJ37"/>
      <c r="DDK37"/>
      <c r="DDL37"/>
      <c r="DDM37"/>
      <c r="DDN37"/>
      <c r="DDO37"/>
      <c r="DDP37"/>
      <c r="DDQ37"/>
      <c r="DDR37"/>
      <c r="DDS37"/>
      <c r="DDT37"/>
      <c r="DDU37"/>
      <c r="DDV37"/>
      <c r="DDW37"/>
      <c r="DDX37"/>
      <c r="DDY37"/>
      <c r="DDZ37"/>
      <c r="DEA37"/>
      <c r="DEB37"/>
      <c r="DEC37"/>
      <c r="DED37"/>
      <c r="DEE37"/>
      <c r="DEF37"/>
      <c r="DEG37"/>
      <c r="DEH37"/>
      <c r="DEI37"/>
      <c r="DEJ37"/>
      <c r="DEK37"/>
      <c r="DEL37"/>
      <c r="DEM37"/>
      <c r="DEN37"/>
      <c r="DEO37"/>
      <c r="DEP37"/>
      <c r="DEQ37"/>
      <c r="DER37"/>
      <c r="DES37"/>
      <c r="DET37"/>
      <c r="DEU37"/>
      <c r="DEV37"/>
      <c r="DEW37"/>
      <c r="DEX37"/>
      <c r="DEY37"/>
      <c r="DEZ37"/>
      <c r="DFA37"/>
      <c r="DFB37"/>
      <c r="DFC37"/>
      <c r="DFD37"/>
      <c r="DFE37"/>
      <c r="DFF37"/>
      <c r="DFG37"/>
      <c r="DFH37"/>
      <c r="DFI37"/>
      <c r="DFJ37"/>
      <c r="DFK37"/>
      <c r="DFL37"/>
      <c r="DFM37"/>
      <c r="DFN37"/>
      <c r="DFO37"/>
      <c r="DFP37"/>
      <c r="DFQ37"/>
      <c r="DFR37"/>
      <c r="DFS37"/>
      <c r="DFT37"/>
      <c r="DFU37"/>
      <c r="DFV37"/>
      <c r="DFW37"/>
      <c r="DFX37"/>
      <c r="DFY37"/>
      <c r="DFZ37"/>
      <c r="DGA37"/>
      <c r="DGB37"/>
      <c r="DGC37"/>
      <c r="DGD37"/>
      <c r="DGE37"/>
      <c r="DGF37"/>
      <c r="DGG37"/>
      <c r="DGH37"/>
      <c r="DGI37"/>
      <c r="DGJ37"/>
      <c r="DGK37"/>
      <c r="DGL37"/>
      <c r="DGM37"/>
      <c r="DGN37"/>
      <c r="DGO37"/>
      <c r="DGP37"/>
      <c r="DGQ37"/>
      <c r="DGR37"/>
      <c r="DGS37"/>
      <c r="DGT37"/>
      <c r="DGU37"/>
      <c r="DGV37"/>
      <c r="DGW37"/>
      <c r="DGX37"/>
      <c r="DGY37"/>
      <c r="DGZ37"/>
      <c r="DHA37"/>
      <c r="DHB37"/>
      <c r="DHC37"/>
      <c r="DHD37"/>
      <c r="DHE37"/>
      <c r="DHF37"/>
      <c r="DHG37"/>
      <c r="DHH37"/>
      <c r="DHI37"/>
      <c r="DHJ37"/>
      <c r="DHK37"/>
      <c r="DHL37"/>
      <c r="DHM37"/>
      <c r="DHN37"/>
      <c r="DHO37"/>
      <c r="DHP37"/>
      <c r="DHQ37"/>
      <c r="DHR37"/>
      <c r="DHS37"/>
      <c r="DHT37"/>
      <c r="DHU37"/>
      <c r="DHV37"/>
      <c r="DHW37"/>
      <c r="DHX37"/>
      <c r="DHY37"/>
      <c r="DHZ37"/>
      <c r="DIA37"/>
      <c r="DIB37"/>
      <c r="DIC37"/>
      <c r="DID37"/>
      <c r="DIE37"/>
      <c r="DIF37"/>
      <c r="DIG37"/>
      <c r="DIH37"/>
      <c r="DII37"/>
      <c r="DIJ37"/>
      <c r="DIK37"/>
      <c r="DIL37"/>
      <c r="DIM37"/>
      <c r="DIN37"/>
      <c r="DIO37"/>
      <c r="DIP37"/>
      <c r="DIQ37"/>
      <c r="DIR37"/>
      <c r="DIS37"/>
      <c r="DIT37"/>
      <c r="DIU37"/>
      <c r="DIV37"/>
      <c r="DIW37"/>
      <c r="DIX37"/>
      <c r="DIY37"/>
      <c r="DIZ37"/>
      <c r="DJA37"/>
      <c r="DJB37"/>
      <c r="DJC37"/>
      <c r="DJD37"/>
      <c r="DJE37"/>
      <c r="DJF37"/>
      <c r="DJG37"/>
      <c r="DJH37"/>
      <c r="DJI37"/>
      <c r="DJJ37"/>
      <c r="DJK37"/>
      <c r="DJL37"/>
      <c r="DJM37"/>
      <c r="DJN37"/>
      <c r="DJO37"/>
      <c r="DJP37"/>
      <c r="DJQ37"/>
      <c r="DJR37"/>
      <c r="DJS37"/>
      <c r="DJT37"/>
      <c r="DJU37"/>
      <c r="DJV37"/>
      <c r="DJW37"/>
      <c r="DJX37"/>
      <c r="DJY37"/>
      <c r="DJZ37"/>
      <c r="DKA37"/>
      <c r="DKB37"/>
      <c r="DKC37"/>
      <c r="DKD37"/>
      <c r="DKE37"/>
      <c r="DKF37"/>
      <c r="DKG37"/>
      <c r="DKH37"/>
      <c r="DKI37"/>
      <c r="DKJ37"/>
      <c r="DKK37"/>
      <c r="DKL37"/>
      <c r="DKM37"/>
      <c r="DKN37"/>
      <c r="DKO37"/>
      <c r="DKP37"/>
      <c r="DKQ37"/>
      <c r="DKR37"/>
      <c r="DKS37"/>
      <c r="DKT37"/>
      <c r="DKU37"/>
      <c r="DKV37"/>
      <c r="DKW37"/>
      <c r="DKX37"/>
      <c r="DKY37"/>
      <c r="DKZ37"/>
      <c r="DLA37"/>
      <c r="DLB37"/>
      <c r="DLC37"/>
      <c r="DLD37"/>
      <c r="DLE37"/>
      <c r="DLF37"/>
      <c r="DLG37"/>
      <c r="DLH37"/>
      <c r="DLI37"/>
      <c r="DLJ37"/>
      <c r="DLK37"/>
      <c r="DLL37"/>
      <c r="DLM37"/>
      <c r="DLN37"/>
      <c r="DLO37"/>
      <c r="DLP37"/>
      <c r="DLQ37"/>
      <c r="DLR37"/>
      <c r="DLS37"/>
      <c r="DLT37"/>
      <c r="DLU37"/>
      <c r="DLV37"/>
      <c r="DLW37"/>
      <c r="DLX37"/>
      <c r="DLY37"/>
      <c r="DLZ37"/>
      <c r="DMA37"/>
      <c r="DMB37"/>
      <c r="DMC37"/>
      <c r="DMD37"/>
      <c r="DME37"/>
      <c r="DMF37"/>
      <c r="DMG37"/>
      <c r="DMH37"/>
      <c r="DMI37"/>
      <c r="DMJ37"/>
      <c r="DMK37"/>
      <c r="DML37"/>
      <c r="DMM37"/>
      <c r="DMN37"/>
      <c r="DMO37"/>
      <c r="DMP37"/>
      <c r="DMQ37"/>
      <c r="DMR37"/>
      <c r="DMS37"/>
      <c r="DMT37"/>
      <c r="DMU37"/>
      <c r="DMV37"/>
      <c r="DMW37"/>
      <c r="DMX37"/>
      <c r="DMY37"/>
      <c r="DMZ37"/>
      <c r="DNA37"/>
      <c r="DNB37"/>
      <c r="DNC37"/>
      <c r="DND37"/>
      <c r="DNE37"/>
      <c r="DNF37"/>
      <c r="DNG37"/>
      <c r="DNH37"/>
      <c r="DNI37"/>
      <c r="DNJ37"/>
      <c r="DNK37"/>
      <c r="DNL37"/>
      <c r="DNM37"/>
      <c r="DNN37"/>
      <c r="DNO37"/>
      <c r="DNP37"/>
      <c r="DNQ37"/>
      <c r="DNR37"/>
      <c r="DNS37"/>
      <c r="DNT37"/>
      <c r="DNU37"/>
      <c r="DNV37"/>
      <c r="DNW37"/>
      <c r="DNX37"/>
      <c r="DNY37"/>
      <c r="DNZ37"/>
      <c r="DOA37"/>
      <c r="DOB37"/>
      <c r="DOC37"/>
      <c r="DOD37"/>
      <c r="DOE37"/>
      <c r="DOF37"/>
      <c r="DOG37"/>
      <c r="DOH37"/>
      <c r="DOI37"/>
      <c r="DOJ37"/>
      <c r="DOK37"/>
      <c r="DOL37"/>
      <c r="DOM37"/>
      <c r="DON37"/>
      <c r="DOO37"/>
      <c r="DOP37"/>
      <c r="DOQ37"/>
      <c r="DOR37"/>
      <c r="DOS37"/>
      <c r="DOT37"/>
      <c r="DOU37"/>
      <c r="DOV37"/>
      <c r="DOW37"/>
      <c r="DOX37"/>
      <c r="DOY37"/>
      <c r="DOZ37"/>
      <c r="DPA37"/>
      <c r="DPB37"/>
      <c r="DPC37"/>
      <c r="DPD37"/>
      <c r="DPE37"/>
      <c r="DPF37"/>
      <c r="DPG37"/>
      <c r="DPH37"/>
      <c r="DPI37"/>
      <c r="DPJ37"/>
      <c r="DPK37"/>
      <c r="DPL37"/>
      <c r="DPM37"/>
      <c r="DPN37"/>
      <c r="DPO37"/>
      <c r="DPP37"/>
      <c r="DPQ37"/>
      <c r="DPR37"/>
      <c r="DPS37"/>
      <c r="DPT37"/>
      <c r="DPU37"/>
      <c r="DPV37"/>
      <c r="DPW37"/>
      <c r="DPX37"/>
      <c r="DPY37"/>
      <c r="DPZ37"/>
      <c r="DQA37"/>
      <c r="DQB37"/>
      <c r="DQC37"/>
      <c r="DQD37"/>
      <c r="DQE37"/>
      <c r="DQF37"/>
      <c r="DQG37"/>
      <c r="DQH37"/>
      <c r="DQI37"/>
      <c r="DQJ37"/>
      <c r="DQK37"/>
      <c r="DQL37"/>
      <c r="DQM37"/>
      <c r="DQN37"/>
      <c r="DQO37"/>
      <c r="DQP37"/>
      <c r="DQQ37"/>
      <c r="DQR37"/>
      <c r="DQS37"/>
      <c r="DQT37"/>
      <c r="DQU37"/>
      <c r="DQV37"/>
      <c r="DQW37"/>
      <c r="DQX37"/>
      <c r="DQY37"/>
      <c r="DQZ37"/>
      <c r="DRA37"/>
      <c r="DRB37"/>
      <c r="DRC37"/>
      <c r="DRD37"/>
      <c r="DRE37"/>
      <c r="DRF37"/>
      <c r="DRG37"/>
      <c r="DRH37"/>
      <c r="DRI37"/>
      <c r="DRJ37"/>
      <c r="DRK37"/>
      <c r="DRL37"/>
      <c r="DRM37"/>
      <c r="DRN37"/>
      <c r="DRO37"/>
      <c r="DRP37"/>
      <c r="DRQ37"/>
      <c r="DRR37"/>
      <c r="DRS37"/>
      <c r="DRT37"/>
      <c r="DRU37"/>
      <c r="DRV37"/>
      <c r="DRW37"/>
      <c r="DRX37"/>
      <c r="DRY37"/>
      <c r="DRZ37"/>
      <c r="DSA37"/>
      <c r="DSB37"/>
      <c r="DSC37"/>
      <c r="DSD37"/>
      <c r="DSE37"/>
      <c r="DSF37"/>
      <c r="DSG37"/>
      <c r="DSH37"/>
      <c r="DSI37"/>
      <c r="DSJ37"/>
      <c r="DSK37"/>
      <c r="DSL37"/>
      <c r="DSM37"/>
      <c r="DSN37"/>
      <c r="DSO37"/>
      <c r="DSP37"/>
      <c r="DSQ37"/>
      <c r="DSR37"/>
      <c r="DSS37"/>
      <c r="DST37"/>
      <c r="DSU37"/>
      <c r="DSV37"/>
      <c r="DSW37"/>
      <c r="DSX37"/>
      <c r="DSY37"/>
      <c r="DSZ37"/>
      <c r="DTA37"/>
      <c r="DTB37"/>
      <c r="DTC37"/>
      <c r="DTD37"/>
      <c r="DTE37"/>
      <c r="DTF37"/>
      <c r="DTG37"/>
      <c r="DTH37"/>
      <c r="DTI37"/>
      <c r="DTJ37"/>
      <c r="DTK37"/>
      <c r="DTL37"/>
      <c r="DTM37"/>
      <c r="DTN37"/>
      <c r="DTO37"/>
      <c r="DTP37"/>
      <c r="DTQ37"/>
      <c r="DTR37"/>
      <c r="DTS37"/>
      <c r="DTT37"/>
      <c r="DTU37"/>
      <c r="DTV37"/>
      <c r="DTW37"/>
      <c r="DTX37"/>
      <c r="DTY37"/>
      <c r="DTZ37"/>
      <c r="DUA37"/>
      <c r="DUB37"/>
      <c r="DUC37"/>
      <c r="DUD37"/>
      <c r="DUE37"/>
      <c r="DUF37"/>
      <c r="DUG37"/>
      <c r="DUH37"/>
      <c r="DUI37"/>
      <c r="DUJ37"/>
      <c r="DUK37"/>
      <c r="DUL37"/>
      <c r="DUM37"/>
      <c r="DUN37"/>
      <c r="DUO37"/>
      <c r="DUP37"/>
      <c r="DUQ37"/>
      <c r="DUR37"/>
      <c r="DUS37"/>
      <c r="DUT37"/>
      <c r="DUU37"/>
      <c r="DUV37"/>
      <c r="DUW37"/>
      <c r="DUX37"/>
      <c r="DUY37"/>
      <c r="DUZ37"/>
      <c r="DVA37"/>
      <c r="DVB37"/>
      <c r="DVC37"/>
      <c r="DVD37"/>
      <c r="DVE37"/>
      <c r="DVF37"/>
      <c r="DVG37"/>
      <c r="DVH37"/>
      <c r="DVI37"/>
      <c r="DVJ37"/>
      <c r="DVK37"/>
      <c r="DVL37"/>
      <c r="DVM37"/>
      <c r="DVN37"/>
      <c r="DVO37"/>
      <c r="DVP37"/>
      <c r="DVQ37"/>
      <c r="DVR37"/>
      <c r="DVS37"/>
      <c r="DVT37"/>
      <c r="DVU37"/>
      <c r="DVV37"/>
      <c r="DVW37"/>
      <c r="DVX37"/>
      <c r="DVY37"/>
      <c r="DVZ37"/>
      <c r="DWA37"/>
      <c r="DWB37"/>
      <c r="DWC37"/>
      <c r="DWD37"/>
      <c r="DWE37"/>
      <c r="DWF37"/>
      <c r="DWG37"/>
      <c r="DWH37"/>
      <c r="DWI37"/>
      <c r="DWJ37"/>
      <c r="DWK37"/>
      <c r="DWL37"/>
      <c r="DWM37"/>
      <c r="DWN37"/>
      <c r="DWO37"/>
      <c r="DWP37"/>
      <c r="DWQ37"/>
      <c r="DWR37"/>
      <c r="DWS37"/>
      <c r="DWT37"/>
      <c r="DWU37"/>
      <c r="DWV37"/>
      <c r="DWW37"/>
      <c r="DWX37"/>
      <c r="DWY37"/>
      <c r="DWZ37"/>
      <c r="DXA37"/>
      <c r="DXB37"/>
      <c r="DXC37"/>
      <c r="DXD37"/>
      <c r="DXE37"/>
      <c r="DXF37"/>
      <c r="DXG37"/>
      <c r="DXH37"/>
      <c r="DXI37"/>
      <c r="DXJ37"/>
      <c r="DXK37"/>
      <c r="DXL37"/>
      <c r="DXM37"/>
      <c r="DXN37"/>
      <c r="DXO37"/>
      <c r="DXP37"/>
      <c r="DXQ37"/>
      <c r="DXR37"/>
      <c r="DXS37"/>
      <c r="DXT37"/>
      <c r="DXU37"/>
      <c r="DXV37"/>
      <c r="DXW37"/>
      <c r="DXX37"/>
      <c r="DXY37"/>
      <c r="DXZ37"/>
      <c r="DYA37"/>
      <c r="DYB37"/>
      <c r="DYC37"/>
      <c r="DYD37"/>
      <c r="DYE37"/>
      <c r="DYF37"/>
      <c r="DYG37"/>
      <c r="DYH37"/>
      <c r="DYI37"/>
      <c r="DYJ37"/>
      <c r="DYK37"/>
      <c r="DYL37"/>
      <c r="DYM37"/>
      <c r="DYN37"/>
      <c r="DYO37"/>
      <c r="DYP37"/>
      <c r="DYQ37"/>
      <c r="DYR37"/>
      <c r="DYS37"/>
      <c r="DYT37"/>
      <c r="DYU37"/>
      <c r="DYV37"/>
      <c r="DYW37"/>
      <c r="DYX37"/>
      <c r="DYY37"/>
      <c r="DYZ37"/>
      <c r="DZA37"/>
      <c r="DZB37"/>
      <c r="DZC37"/>
      <c r="DZD37"/>
      <c r="DZE37"/>
      <c r="DZF37"/>
      <c r="DZG37"/>
      <c r="DZH37"/>
      <c r="DZI37"/>
      <c r="DZJ37"/>
      <c r="DZK37"/>
      <c r="DZL37"/>
      <c r="DZM37"/>
      <c r="DZN37"/>
      <c r="DZO37"/>
      <c r="DZP37"/>
      <c r="DZQ37"/>
      <c r="DZR37"/>
      <c r="DZS37"/>
      <c r="DZT37"/>
      <c r="DZU37"/>
      <c r="DZV37"/>
      <c r="DZW37"/>
      <c r="DZX37"/>
      <c r="DZY37"/>
      <c r="DZZ37"/>
      <c r="EAA37"/>
      <c r="EAB37"/>
      <c r="EAC37"/>
      <c r="EAD37"/>
      <c r="EAE37"/>
      <c r="EAF37"/>
      <c r="EAG37"/>
      <c r="EAH37"/>
      <c r="EAI37"/>
      <c r="EAJ37"/>
      <c r="EAK37"/>
      <c r="EAL37"/>
      <c r="EAM37"/>
      <c r="EAN37"/>
      <c r="EAO37"/>
      <c r="EAP37"/>
      <c r="EAQ37"/>
      <c r="EAR37"/>
      <c r="EAS37"/>
      <c r="EAT37"/>
      <c r="EAU37"/>
      <c r="EAV37"/>
      <c r="EAW37"/>
      <c r="EAX37"/>
      <c r="EAY37"/>
      <c r="EAZ37"/>
      <c r="EBA37"/>
      <c r="EBB37"/>
      <c r="EBC37"/>
      <c r="EBD37"/>
      <c r="EBE37"/>
      <c r="EBF37"/>
      <c r="EBG37"/>
      <c r="EBH37"/>
      <c r="EBI37"/>
      <c r="EBJ37"/>
      <c r="EBK37"/>
      <c r="EBL37"/>
      <c r="EBM37"/>
      <c r="EBN37"/>
      <c r="EBO37"/>
      <c r="EBP37"/>
      <c r="EBQ37"/>
      <c r="EBR37"/>
      <c r="EBS37"/>
      <c r="EBT37"/>
      <c r="EBU37"/>
      <c r="EBV37"/>
      <c r="EBW37"/>
      <c r="EBX37"/>
      <c r="EBY37"/>
      <c r="EBZ37"/>
      <c r="ECA37"/>
      <c r="ECB37"/>
      <c r="ECC37"/>
      <c r="ECD37"/>
      <c r="ECE37"/>
      <c r="ECF37"/>
      <c r="ECG37"/>
      <c r="ECH37"/>
      <c r="ECI37"/>
      <c r="ECJ37"/>
      <c r="ECK37"/>
      <c r="ECL37"/>
      <c r="ECM37"/>
      <c r="ECN37"/>
      <c r="ECO37"/>
      <c r="ECP37"/>
      <c r="ECQ37"/>
      <c r="ECR37"/>
      <c r="ECS37"/>
      <c r="ECT37"/>
      <c r="ECU37"/>
      <c r="ECV37"/>
      <c r="ECW37"/>
      <c r="ECX37"/>
      <c r="ECY37"/>
      <c r="ECZ37"/>
      <c r="EDA37"/>
      <c r="EDB37"/>
      <c r="EDC37"/>
      <c r="EDD37"/>
      <c r="EDE37"/>
      <c r="EDF37"/>
      <c r="EDG37"/>
      <c r="EDH37"/>
      <c r="EDI37"/>
      <c r="EDJ37"/>
      <c r="EDK37"/>
      <c r="EDL37"/>
      <c r="EDM37"/>
      <c r="EDN37"/>
      <c r="EDO37"/>
      <c r="EDP37"/>
      <c r="EDQ37"/>
      <c r="EDR37"/>
      <c r="EDS37"/>
      <c r="EDT37"/>
      <c r="EDU37"/>
      <c r="EDV37"/>
      <c r="EDW37"/>
      <c r="EDX37"/>
      <c r="EDY37"/>
      <c r="EDZ37"/>
      <c r="EEA37"/>
      <c r="EEB37"/>
      <c r="EEC37"/>
      <c r="EED37"/>
      <c r="EEE37"/>
      <c r="EEF37"/>
      <c r="EEG37"/>
      <c r="EEH37"/>
      <c r="EEI37"/>
      <c r="EEJ37"/>
      <c r="EEK37"/>
      <c r="EEL37"/>
      <c r="EEM37"/>
      <c r="EEN37"/>
      <c r="EEO37"/>
      <c r="EEP37"/>
      <c r="EEQ37"/>
      <c r="EER37"/>
      <c r="EES37"/>
      <c r="EET37"/>
      <c r="EEU37"/>
      <c r="EEV37"/>
      <c r="EEW37"/>
      <c r="EEX37"/>
      <c r="EEY37"/>
      <c r="EEZ37"/>
      <c r="EFA37"/>
      <c r="EFB37"/>
      <c r="EFC37"/>
      <c r="EFD37"/>
      <c r="EFE37"/>
      <c r="EFF37"/>
      <c r="EFG37"/>
      <c r="EFH37"/>
      <c r="EFI37"/>
      <c r="EFJ37"/>
      <c r="EFK37"/>
      <c r="EFL37"/>
      <c r="EFM37"/>
      <c r="EFN37"/>
      <c r="EFO37"/>
      <c r="EFP37"/>
      <c r="EFQ37"/>
      <c r="EFR37"/>
      <c r="EFS37"/>
      <c r="EFT37"/>
      <c r="EFU37"/>
      <c r="EFV37"/>
      <c r="EFW37"/>
      <c r="EFX37"/>
      <c r="EFY37"/>
      <c r="EFZ37"/>
      <c r="EGA37"/>
      <c r="EGB37"/>
      <c r="EGC37"/>
      <c r="EGD37"/>
      <c r="EGE37"/>
      <c r="EGF37"/>
      <c r="EGG37"/>
      <c r="EGH37"/>
      <c r="EGI37"/>
      <c r="EGJ37"/>
      <c r="EGK37"/>
      <c r="EGL37"/>
      <c r="EGM37"/>
      <c r="EGN37"/>
      <c r="EGO37"/>
      <c r="EGP37"/>
      <c r="EGQ37"/>
      <c r="EGR37"/>
      <c r="EGS37"/>
      <c r="EGT37"/>
      <c r="EGU37"/>
      <c r="EGV37"/>
      <c r="EGW37"/>
      <c r="EGX37"/>
      <c r="EGY37"/>
      <c r="EGZ37"/>
      <c r="EHA37"/>
      <c r="EHB37"/>
      <c r="EHC37"/>
      <c r="EHD37"/>
      <c r="EHE37"/>
      <c r="EHF37"/>
      <c r="EHG37"/>
      <c r="EHH37"/>
      <c r="EHI37"/>
      <c r="EHJ37"/>
      <c r="EHK37"/>
      <c r="EHL37"/>
      <c r="EHM37"/>
      <c r="EHN37"/>
      <c r="EHO37"/>
      <c r="EHP37"/>
      <c r="EHQ37"/>
      <c r="EHR37"/>
      <c r="EHS37"/>
      <c r="EHT37"/>
      <c r="EHU37"/>
      <c r="EHV37"/>
      <c r="EHW37"/>
      <c r="EHX37"/>
      <c r="EHY37"/>
      <c r="EHZ37"/>
      <c r="EIA37"/>
      <c r="EIB37"/>
      <c r="EIC37"/>
      <c r="EID37"/>
      <c r="EIE37"/>
      <c r="EIF37"/>
      <c r="EIG37"/>
      <c r="EIH37"/>
      <c r="EII37"/>
      <c r="EIJ37"/>
      <c r="EIK37"/>
      <c r="EIL37"/>
      <c r="EIM37"/>
      <c r="EIN37"/>
      <c r="EIO37"/>
      <c r="EIP37"/>
      <c r="EIQ37"/>
      <c r="EIR37"/>
      <c r="EIS37"/>
      <c r="EIT37"/>
      <c r="EIU37"/>
      <c r="EIV37"/>
      <c r="EIW37"/>
      <c r="EIX37"/>
      <c r="EIY37"/>
      <c r="EIZ37"/>
      <c r="EJA37"/>
      <c r="EJB37"/>
      <c r="EJC37"/>
      <c r="EJD37"/>
      <c r="EJE37"/>
      <c r="EJF37"/>
      <c r="EJG37"/>
      <c r="EJH37"/>
      <c r="EJI37"/>
      <c r="EJJ37"/>
      <c r="EJK37"/>
      <c r="EJL37"/>
      <c r="EJM37"/>
      <c r="EJN37"/>
      <c r="EJO37"/>
      <c r="EJP37"/>
      <c r="EJQ37"/>
      <c r="EJR37"/>
      <c r="EJS37"/>
      <c r="EJT37"/>
      <c r="EJU37"/>
      <c r="EJV37"/>
      <c r="EJW37"/>
      <c r="EJX37"/>
      <c r="EJY37"/>
      <c r="EJZ37"/>
      <c r="EKA37"/>
      <c r="EKB37"/>
      <c r="EKC37"/>
      <c r="EKD37"/>
      <c r="EKE37"/>
      <c r="EKF37"/>
      <c r="EKG37"/>
      <c r="EKH37"/>
      <c r="EKI37"/>
      <c r="EKJ37"/>
      <c r="EKK37"/>
      <c r="EKL37"/>
      <c r="EKM37"/>
      <c r="EKN37"/>
      <c r="EKO37"/>
      <c r="EKP37"/>
      <c r="EKQ37"/>
      <c r="EKR37"/>
      <c r="EKS37"/>
      <c r="EKT37"/>
      <c r="EKU37"/>
      <c r="EKV37"/>
      <c r="EKW37"/>
      <c r="EKX37"/>
      <c r="EKY37"/>
      <c r="EKZ37"/>
      <c r="ELA37"/>
      <c r="ELB37"/>
      <c r="ELC37"/>
      <c r="ELD37"/>
      <c r="ELE37"/>
      <c r="ELF37"/>
      <c r="ELG37"/>
      <c r="ELH37"/>
      <c r="ELI37"/>
      <c r="ELJ37"/>
      <c r="ELK37"/>
      <c r="ELL37"/>
      <c r="ELM37"/>
      <c r="ELN37"/>
      <c r="ELO37"/>
      <c r="ELP37"/>
      <c r="ELQ37"/>
      <c r="ELR37"/>
      <c r="ELS37"/>
      <c r="ELT37"/>
      <c r="ELU37"/>
      <c r="ELV37"/>
      <c r="ELW37"/>
      <c r="ELX37"/>
      <c r="ELY37"/>
      <c r="ELZ37"/>
      <c r="EMA37"/>
      <c r="EMB37"/>
      <c r="EMC37"/>
      <c r="EMD37"/>
      <c r="EME37"/>
      <c r="EMF37"/>
      <c r="EMG37"/>
      <c r="EMH37"/>
      <c r="EMI37"/>
      <c r="EMJ37"/>
      <c r="EMK37"/>
      <c r="EML37"/>
      <c r="EMM37"/>
      <c r="EMN37"/>
      <c r="EMO37"/>
      <c r="EMP37"/>
      <c r="EMQ37"/>
      <c r="EMR37"/>
      <c r="EMS37"/>
      <c r="EMT37"/>
      <c r="EMU37"/>
      <c r="EMV37"/>
      <c r="EMW37"/>
      <c r="EMX37"/>
      <c r="EMY37"/>
      <c r="EMZ37"/>
      <c r="ENA37"/>
      <c r="ENB37"/>
      <c r="ENC37"/>
      <c r="END37"/>
      <c r="ENE37"/>
      <c r="ENF37"/>
      <c r="ENG37"/>
      <c r="ENH37"/>
      <c r="ENI37"/>
      <c r="ENJ37"/>
      <c r="ENK37"/>
      <c r="ENL37"/>
      <c r="ENM37"/>
      <c r="ENN37"/>
      <c r="ENO37"/>
      <c r="ENP37"/>
      <c r="ENQ37"/>
      <c r="ENR37"/>
      <c r="ENS37"/>
      <c r="ENT37"/>
      <c r="ENU37"/>
      <c r="ENV37"/>
      <c r="ENW37"/>
      <c r="ENX37"/>
      <c r="ENY37"/>
      <c r="ENZ37"/>
      <c r="EOA37"/>
      <c r="EOB37"/>
      <c r="EOC37"/>
      <c r="EOD37"/>
      <c r="EOE37"/>
      <c r="EOF37"/>
      <c r="EOG37"/>
      <c r="EOH37"/>
      <c r="EOI37"/>
      <c r="EOJ37"/>
      <c r="EOK37"/>
      <c r="EOL37"/>
      <c r="EOM37"/>
      <c r="EON37"/>
      <c r="EOO37"/>
      <c r="EOP37"/>
      <c r="EOQ37"/>
      <c r="EOR37"/>
      <c r="EOS37"/>
      <c r="EOT37"/>
      <c r="EOU37"/>
      <c r="EOV37"/>
      <c r="EOW37"/>
      <c r="EOX37"/>
      <c r="EOY37"/>
      <c r="EOZ37"/>
      <c r="EPA37"/>
      <c r="EPB37"/>
      <c r="EPC37"/>
      <c r="EPD37"/>
      <c r="EPE37"/>
      <c r="EPF37"/>
      <c r="EPG37"/>
      <c r="EPH37"/>
      <c r="EPI37"/>
      <c r="EPJ37"/>
      <c r="EPK37"/>
      <c r="EPL37"/>
      <c r="EPM37"/>
      <c r="EPN37"/>
      <c r="EPO37"/>
      <c r="EPP37"/>
      <c r="EPQ37"/>
      <c r="EPR37"/>
      <c r="EPS37"/>
      <c r="EPT37"/>
      <c r="EPU37"/>
      <c r="EPV37"/>
      <c r="EPW37"/>
      <c r="EPX37"/>
      <c r="EPY37"/>
      <c r="EPZ37"/>
      <c r="EQA37"/>
      <c r="EQB37"/>
      <c r="EQC37"/>
      <c r="EQD37"/>
      <c r="EQE37"/>
      <c r="EQF37"/>
      <c r="EQG37"/>
      <c r="EQH37"/>
      <c r="EQI37"/>
      <c r="EQJ37"/>
      <c r="EQK37"/>
      <c r="EQL37"/>
      <c r="EQM37"/>
      <c r="EQN37"/>
      <c r="EQO37"/>
      <c r="EQP37"/>
      <c r="EQQ37"/>
      <c r="EQR37"/>
      <c r="EQS37"/>
      <c r="EQT37"/>
      <c r="EQU37"/>
      <c r="EQV37"/>
      <c r="EQW37"/>
      <c r="EQX37"/>
      <c r="EQY37"/>
      <c r="EQZ37"/>
      <c r="ERA37"/>
      <c r="ERB37"/>
      <c r="ERC37"/>
      <c r="ERD37"/>
      <c r="ERE37"/>
      <c r="ERF37"/>
      <c r="ERG37"/>
      <c r="ERH37"/>
      <c r="ERI37"/>
      <c r="ERJ37"/>
      <c r="ERK37"/>
      <c r="ERL37"/>
      <c r="ERM37"/>
      <c r="ERN37"/>
      <c r="ERO37"/>
      <c r="ERP37"/>
      <c r="ERQ37"/>
      <c r="ERR37"/>
      <c r="ERS37"/>
      <c r="ERT37"/>
      <c r="ERU37"/>
      <c r="ERV37"/>
      <c r="ERW37"/>
      <c r="ERX37"/>
      <c r="ERY37"/>
      <c r="ERZ37"/>
      <c r="ESA37"/>
      <c r="ESB37"/>
      <c r="ESC37"/>
      <c r="ESD37"/>
      <c r="ESE37"/>
      <c r="ESF37"/>
      <c r="ESG37"/>
      <c r="ESH37"/>
      <c r="ESI37"/>
      <c r="ESJ37"/>
      <c r="ESK37"/>
      <c r="ESL37"/>
      <c r="ESM37"/>
      <c r="ESN37"/>
      <c r="ESO37"/>
      <c r="ESP37"/>
      <c r="ESQ37"/>
      <c r="ESR37"/>
      <c r="ESS37"/>
      <c r="EST37"/>
      <c r="ESU37"/>
      <c r="ESV37"/>
      <c r="ESW37"/>
      <c r="ESX37"/>
      <c r="ESY37"/>
      <c r="ESZ37"/>
      <c r="ETA37"/>
      <c r="ETB37"/>
      <c r="ETC37"/>
      <c r="ETD37"/>
      <c r="ETE37"/>
      <c r="ETF37"/>
      <c r="ETG37"/>
      <c r="ETH37"/>
      <c r="ETI37"/>
      <c r="ETJ37"/>
      <c r="ETK37"/>
      <c r="ETL37"/>
      <c r="ETM37"/>
      <c r="ETN37"/>
      <c r="ETO37"/>
      <c r="ETP37"/>
      <c r="ETQ37"/>
      <c r="ETR37"/>
      <c r="ETS37"/>
      <c r="ETT37"/>
      <c r="ETU37"/>
      <c r="ETV37"/>
      <c r="ETW37"/>
      <c r="ETX37"/>
      <c r="ETY37"/>
      <c r="ETZ37"/>
      <c r="EUA37"/>
      <c r="EUB37"/>
      <c r="EUC37"/>
      <c r="EUD37"/>
      <c r="EUE37"/>
      <c r="EUF37"/>
      <c r="EUG37"/>
      <c r="EUH37"/>
      <c r="EUI37"/>
      <c r="EUJ37"/>
      <c r="EUK37"/>
      <c r="EUL37"/>
      <c r="EUM37"/>
      <c r="EUN37"/>
      <c r="EUO37"/>
      <c r="EUP37"/>
      <c r="EUQ37"/>
      <c r="EUR37"/>
      <c r="EUS37"/>
      <c r="EUT37"/>
      <c r="EUU37"/>
      <c r="EUV37"/>
      <c r="EUW37"/>
      <c r="EUX37"/>
      <c r="EUY37"/>
      <c r="EUZ37"/>
      <c r="EVA37"/>
      <c r="EVB37"/>
      <c r="EVC37"/>
      <c r="EVD37"/>
      <c r="EVE37"/>
      <c r="EVF37"/>
      <c r="EVG37"/>
      <c r="EVH37"/>
      <c r="EVI37"/>
      <c r="EVJ37"/>
      <c r="EVK37"/>
      <c r="EVL37"/>
      <c r="EVM37"/>
      <c r="EVN37"/>
      <c r="EVO37"/>
      <c r="EVP37"/>
      <c r="EVQ37"/>
      <c r="EVR37"/>
      <c r="EVS37"/>
      <c r="EVT37"/>
      <c r="EVU37"/>
      <c r="EVV37"/>
      <c r="EVW37"/>
      <c r="EVX37"/>
      <c r="EVY37"/>
      <c r="EVZ37"/>
      <c r="EWA37"/>
      <c r="EWB37"/>
      <c r="EWC37"/>
      <c r="EWD37"/>
      <c r="EWE37"/>
      <c r="EWF37"/>
      <c r="EWG37"/>
      <c r="EWH37"/>
      <c r="EWI37"/>
      <c r="EWJ37"/>
      <c r="EWK37"/>
      <c r="EWL37"/>
      <c r="EWM37"/>
      <c r="EWN37"/>
      <c r="EWO37"/>
      <c r="EWP37"/>
      <c r="EWQ37"/>
      <c r="EWR37"/>
      <c r="EWS37"/>
      <c r="EWT37"/>
      <c r="EWU37"/>
      <c r="EWV37"/>
      <c r="EWW37"/>
      <c r="EWX37"/>
      <c r="EWY37"/>
      <c r="EWZ37"/>
      <c r="EXA37"/>
      <c r="EXB37"/>
      <c r="EXC37"/>
      <c r="EXD37"/>
      <c r="EXE37"/>
      <c r="EXF37"/>
      <c r="EXG37"/>
      <c r="EXH37"/>
      <c r="EXI37"/>
      <c r="EXJ37"/>
      <c r="EXK37"/>
      <c r="EXL37"/>
      <c r="EXM37"/>
      <c r="EXN37"/>
      <c r="EXO37"/>
      <c r="EXP37"/>
      <c r="EXQ37"/>
      <c r="EXR37"/>
      <c r="EXS37"/>
      <c r="EXT37"/>
      <c r="EXU37"/>
      <c r="EXV37"/>
      <c r="EXW37"/>
      <c r="EXX37"/>
      <c r="EXY37"/>
      <c r="EXZ37"/>
      <c r="EYA37"/>
      <c r="EYB37"/>
      <c r="EYC37"/>
      <c r="EYD37"/>
      <c r="EYE37"/>
      <c r="EYF37"/>
      <c r="EYG37"/>
      <c r="EYH37"/>
      <c r="EYI37"/>
      <c r="EYJ37"/>
      <c r="EYK37"/>
      <c r="EYL37"/>
      <c r="EYM37"/>
      <c r="EYN37"/>
      <c r="EYO37"/>
      <c r="EYP37"/>
      <c r="EYQ37"/>
      <c r="EYR37"/>
      <c r="EYS37"/>
      <c r="EYT37"/>
      <c r="EYU37"/>
      <c r="EYV37"/>
      <c r="EYW37"/>
      <c r="EYX37"/>
      <c r="EYY37"/>
      <c r="EYZ37"/>
      <c r="EZA37"/>
      <c r="EZB37"/>
      <c r="EZC37"/>
      <c r="EZD37"/>
      <c r="EZE37"/>
      <c r="EZF37"/>
      <c r="EZG37"/>
      <c r="EZH37"/>
      <c r="EZI37"/>
      <c r="EZJ37"/>
      <c r="EZK37"/>
      <c r="EZL37"/>
      <c r="EZM37"/>
      <c r="EZN37"/>
      <c r="EZO37"/>
      <c r="EZP37"/>
      <c r="EZQ37"/>
      <c r="EZR37"/>
      <c r="EZS37"/>
      <c r="EZT37"/>
      <c r="EZU37"/>
      <c r="EZV37"/>
      <c r="EZW37"/>
      <c r="EZX37"/>
      <c r="EZY37"/>
      <c r="EZZ37"/>
      <c r="FAA37"/>
      <c r="FAB37"/>
      <c r="FAC37"/>
      <c r="FAD37"/>
      <c r="FAE37"/>
      <c r="FAF37"/>
      <c r="FAG37"/>
      <c r="FAH37"/>
      <c r="FAI37"/>
      <c r="FAJ37"/>
      <c r="FAK37"/>
      <c r="FAL37"/>
      <c r="FAM37"/>
      <c r="FAN37"/>
      <c r="FAO37"/>
      <c r="FAP37"/>
      <c r="FAQ37"/>
      <c r="FAR37"/>
      <c r="FAS37"/>
      <c r="FAT37"/>
      <c r="FAU37"/>
      <c r="FAV37"/>
      <c r="FAW37"/>
      <c r="FAX37"/>
      <c r="FAY37"/>
      <c r="FAZ37"/>
      <c r="FBA37"/>
      <c r="FBB37"/>
      <c r="FBC37"/>
      <c r="FBD37"/>
      <c r="FBE37"/>
      <c r="FBF37"/>
      <c r="FBG37"/>
      <c r="FBH37"/>
      <c r="FBI37"/>
      <c r="FBJ37"/>
      <c r="FBK37"/>
      <c r="FBL37"/>
      <c r="FBM37"/>
      <c r="FBN37"/>
      <c r="FBO37"/>
      <c r="FBP37"/>
      <c r="FBQ37"/>
      <c r="FBR37"/>
      <c r="FBS37"/>
      <c r="FBT37"/>
      <c r="FBU37"/>
      <c r="FBV37"/>
      <c r="FBW37"/>
      <c r="FBX37"/>
      <c r="FBY37"/>
      <c r="FBZ37"/>
      <c r="FCA37"/>
      <c r="FCB37"/>
      <c r="FCC37"/>
      <c r="FCD37"/>
      <c r="FCE37"/>
      <c r="FCF37"/>
      <c r="FCG37"/>
      <c r="FCH37"/>
      <c r="FCI37"/>
      <c r="FCJ37"/>
      <c r="FCK37"/>
      <c r="FCL37"/>
      <c r="FCM37"/>
      <c r="FCN37"/>
      <c r="FCO37"/>
      <c r="FCP37"/>
      <c r="FCQ37"/>
      <c r="FCR37"/>
      <c r="FCS37"/>
      <c r="FCT37"/>
      <c r="FCU37"/>
      <c r="FCV37"/>
      <c r="FCW37"/>
      <c r="FCX37"/>
      <c r="FCY37"/>
      <c r="FCZ37"/>
      <c r="FDA37"/>
      <c r="FDB37"/>
      <c r="FDC37"/>
      <c r="FDD37"/>
      <c r="FDE37"/>
      <c r="FDF37"/>
      <c r="FDG37"/>
      <c r="FDH37"/>
      <c r="FDI37"/>
      <c r="FDJ37"/>
      <c r="FDK37"/>
      <c r="FDL37"/>
      <c r="FDM37"/>
      <c r="FDN37"/>
      <c r="FDO37"/>
      <c r="FDP37"/>
      <c r="FDQ37"/>
      <c r="FDR37"/>
      <c r="FDS37"/>
      <c r="FDT37"/>
      <c r="FDU37"/>
      <c r="FDV37"/>
      <c r="FDW37"/>
      <c r="FDX37"/>
      <c r="FDY37"/>
      <c r="FDZ37"/>
      <c r="FEA37"/>
      <c r="FEB37"/>
      <c r="FEC37"/>
      <c r="FED37"/>
      <c r="FEE37"/>
      <c r="FEF37"/>
      <c r="FEG37"/>
      <c r="FEH37"/>
      <c r="FEI37"/>
      <c r="FEJ37"/>
      <c r="FEK37"/>
      <c r="FEL37"/>
      <c r="FEM37"/>
      <c r="FEN37"/>
      <c r="FEO37"/>
      <c r="FEP37"/>
      <c r="FEQ37"/>
      <c r="FER37"/>
      <c r="FES37"/>
      <c r="FET37"/>
      <c r="FEU37"/>
      <c r="FEV37"/>
      <c r="FEW37"/>
      <c r="FEX37"/>
      <c r="FEY37"/>
      <c r="FEZ37"/>
      <c r="FFA37"/>
      <c r="FFB37"/>
      <c r="FFC37"/>
      <c r="FFD37"/>
      <c r="FFE37"/>
      <c r="FFF37"/>
      <c r="FFG37"/>
      <c r="FFH37"/>
      <c r="FFI37"/>
      <c r="FFJ37"/>
      <c r="FFK37"/>
      <c r="FFL37"/>
      <c r="FFM37"/>
      <c r="FFN37"/>
      <c r="FFO37"/>
      <c r="FFP37"/>
      <c r="FFQ37"/>
      <c r="FFR37"/>
      <c r="FFS37"/>
      <c r="FFT37"/>
      <c r="FFU37"/>
      <c r="FFV37"/>
      <c r="FFW37"/>
      <c r="FFX37"/>
      <c r="FFY37"/>
      <c r="FFZ37"/>
      <c r="FGA37"/>
      <c r="FGB37"/>
      <c r="FGC37"/>
      <c r="FGD37"/>
      <c r="FGE37"/>
      <c r="FGF37"/>
      <c r="FGG37"/>
      <c r="FGH37"/>
      <c r="FGI37"/>
      <c r="FGJ37"/>
      <c r="FGK37"/>
      <c r="FGL37"/>
      <c r="FGM37"/>
      <c r="FGN37"/>
      <c r="FGO37"/>
      <c r="FGP37"/>
      <c r="FGQ37"/>
      <c r="FGR37"/>
      <c r="FGS37"/>
      <c r="FGT37"/>
      <c r="FGU37"/>
      <c r="FGV37"/>
      <c r="FGW37"/>
      <c r="FGX37"/>
      <c r="FGY37"/>
      <c r="FGZ37"/>
      <c r="FHA37"/>
      <c r="FHB37"/>
      <c r="FHC37"/>
      <c r="FHD37"/>
      <c r="FHE37"/>
      <c r="FHF37"/>
      <c r="FHG37"/>
      <c r="FHH37"/>
      <c r="FHI37"/>
      <c r="FHJ37"/>
      <c r="FHK37"/>
      <c r="FHL37"/>
      <c r="FHM37"/>
      <c r="FHN37"/>
      <c r="FHO37"/>
      <c r="FHP37"/>
      <c r="FHQ37"/>
      <c r="FHR37"/>
      <c r="FHS37"/>
      <c r="FHT37"/>
      <c r="FHU37"/>
      <c r="FHV37"/>
      <c r="FHW37"/>
      <c r="FHX37"/>
      <c r="FHY37"/>
      <c r="FHZ37"/>
      <c r="FIA37"/>
      <c r="FIB37"/>
      <c r="FIC37"/>
      <c r="FID37"/>
      <c r="FIE37"/>
      <c r="FIF37"/>
      <c r="FIG37"/>
      <c r="FIH37"/>
      <c r="FII37"/>
      <c r="FIJ37"/>
      <c r="FIK37"/>
      <c r="FIL37"/>
      <c r="FIM37"/>
      <c r="FIN37"/>
      <c r="FIO37"/>
      <c r="FIP37"/>
      <c r="FIQ37"/>
      <c r="FIR37"/>
      <c r="FIS37"/>
      <c r="FIT37"/>
      <c r="FIU37"/>
      <c r="FIV37"/>
      <c r="FIW37"/>
      <c r="FIX37"/>
      <c r="FIY37"/>
      <c r="FIZ37"/>
      <c r="FJA37"/>
      <c r="FJB37"/>
      <c r="FJC37"/>
      <c r="FJD37"/>
      <c r="FJE37"/>
      <c r="FJF37"/>
      <c r="FJG37"/>
      <c r="FJH37"/>
      <c r="FJI37"/>
      <c r="FJJ37"/>
      <c r="FJK37"/>
      <c r="FJL37"/>
      <c r="FJM37"/>
      <c r="FJN37"/>
      <c r="FJO37"/>
      <c r="FJP37"/>
      <c r="FJQ37"/>
      <c r="FJR37"/>
      <c r="FJS37"/>
      <c r="FJT37"/>
      <c r="FJU37"/>
      <c r="FJV37"/>
      <c r="FJW37"/>
      <c r="FJX37"/>
      <c r="FJY37"/>
      <c r="FJZ37"/>
      <c r="FKA37"/>
      <c r="FKB37"/>
      <c r="FKC37"/>
      <c r="FKD37"/>
      <c r="FKE37"/>
      <c r="FKF37"/>
      <c r="FKG37"/>
      <c r="FKH37"/>
      <c r="FKI37"/>
      <c r="FKJ37"/>
      <c r="FKK37"/>
      <c r="FKL37"/>
      <c r="FKM37"/>
      <c r="FKN37"/>
      <c r="FKO37"/>
      <c r="FKP37"/>
      <c r="FKQ37"/>
      <c r="FKR37"/>
      <c r="FKS37"/>
      <c r="FKT37"/>
      <c r="FKU37"/>
      <c r="FKV37"/>
      <c r="FKW37"/>
      <c r="FKX37"/>
      <c r="FKY37"/>
      <c r="FKZ37"/>
      <c r="FLA37"/>
      <c r="FLB37"/>
      <c r="FLC37"/>
      <c r="FLD37"/>
      <c r="FLE37"/>
      <c r="FLF37"/>
      <c r="FLG37"/>
      <c r="FLH37"/>
      <c r="FLI37"/>
      <c r="FLJ37"/>
      <c r="FLK37"/>
      <c r="FLL37"/>
      <c r="FLM37"/>
      <c r="FLN37"/>
      <c r="FLO37"/>
      <c r="FLP37"/>
      <c r="FLQ37"/>
      <c r="FLR37"/>
      <c r="FLS37"/>
      <c r="FLT37"/>
      <c r="FLU37"/>
      <c r="FLV37"/>
      <c r="FLW37"/>
      <c r="FLX37"/>
      <c r="FLY37"/>
      <c r="FLZ37"/>
      <c r="FMA37"/>
      <c r="FMB37"/>
      <c r="FMC37"/>
      <c r="FMD37"/>
      <c r="FME37"/>
      <c r="FMF37"/>
      <c r="FMG37"/>
      <c r="FMH37"/>
      <c r="FMI37"/>
      <c r="FMJ37"/>
      <c r="FMK37"/>
      <c r="FML37"/>
      <c r="FMM37"/>
      <c r="FMN37"/>
      <c r="FMO37"/>
      <c r="FMP37"/>
      <c r="FMQ37"/>
      <c r="FMR37"/>
      <c r="FMS37"/>
      <c r="FMT37"/>
      <c r="FMU37"/>
      <c r="FMV37"/>
      <c r="FMW37"/>
      <c r="FMX37"/>
      <c r="FMY37"/>
      <c r="FMZ37"/>
      <c r="FNA37"/>
      <c r="FNB37"/>
      <c r="FNC37"/>
      <c r="FND37"/>
      <c r="FNE37"/>
      <c r="FNF37"/>
      <c r="FNG37"/>
      <c r="FNH37"/>
      <c r="FNI37"/>
      <c r="FNJ37"/>
      <c r="FNK37"/>
      <c r="FNL37"/>
      <c r="FNM37"/>
      <c r="FNN37"/>
      <c r="FNO37"/>
      <c r="FNP37"/>
      <c r="FNQ37"/>
      <c r="FNR37"/>
      <c r="FNS37"/>
      <c r="FNT37"/>
      <c r="FNU37"/>
      <c r="FNV37"/>
      <c r="FNW37"/>
      <c r="FNX37"/>
      <c r="FNY37"/>
      <c r="FNZ37"/>
      <c r="FOA37"/>
      <c r="FOB37"/>
      <c r="FOC37"/>
      <c r="FOD37"/>
      <c r="FOE37"/>
      <c r="FOF37"/>
      <c r="FOG37"/>
      <c r="FOH37"/>
      <c r="FOI37"/>
      <c r="FOJ37"/>
      <c r="FOK37"/>
      <c r="FOL37"/>
      <c r="FOM37"/>
      <c r="FON37"/>
      <c r="FOO37"/>
      <c r="FOP37"/>
      <c r="FOQ37"/>
      <c r="FOR37"/>
      <c r="FOS37"/>
      <c r="FOT37"/>
      <c r="FOU37"/>
      <c r="FOV37"/>
      <c r="FOW37"/>
      <c r="FOX37"/>
      <c r="FOY37"/>
      <c r="FOZ37"/>
      <c r="FPA37"/>
      <c r="FPB37"/>
      <c r="FPC37"/>
      <c r="FPD37"/>
      <c r="FPE37"/>
      <c r="FPF37"/>
      <c r="FPG37"/>
      <c r="FPH37"/>
      <c r="FPI37"/>
      <c r="FPJ37"/>
      <c r="FPK37"/>
      <c r="FPL37"/>
      <c r="FPM37"/>
      <c r="FPN37"/>
      <c r="FPO37"/>
      <c r="FPP37"/>
      <c r="FPQ37"/>
      <c r="FPR37"/>
      <c r="FPS37"/>
      <c r="FPT37"/>
      <c r="FPU37"/>
      <c r="FPV37"/>
      <c r="FPW37"/>
      <c r="FPX37"/>
      <c r="FPY37"/>
      <c r="FPZ37"/>
      <c r="FQA37"/>
      <c r="FQB37"/>
      <c r="FQC37"/>
      <c r="FQD37"/>
      <c r="FQE37"/>
      <c r="FQF37"/>
      <c r="FQG37"/>
      <c r="FQH37"/>
      <c r="FQI37"/>
      <c r="FQJ37"/>
      <c r="FQK37"/>
      <c r="FQL37"/>
      <c r="FQM37"/>
      <c r="FQN37"/>
      <c r="FQO37"/>
      <c r="FQP37"/>
      <c r="FQQ37"/>
      <c r="FQR37"/>
      <c r="FQS37"/>
      <c r="FQT37"/>
      <c r="FQU37"/>
      <c r="FQV37"/>
      <c r="FQW37"/>
      <c r="FQX37"/>
      <c r="FQY37"/>
      <c r="FQZ37"/>
      <c r="FRA37"/>
      <c r="FRB37"/>
      <c r="FRC37"/>
      <c r="FRD37"/>
      <c r="FRE37"/>
      <c r="FRF37"/>
      <c r="FRG37"/>
      <c r="FRH37"/>
      <c r="FRI37"/>
      <c r="FRJ37"/>
      <c r="FRK37"/>
      <c r="FRL37"/>
      <c r="FRM37"/>
      <c r="FRN37"/>
      <c r="FRO37"/>
      <c r="FRP37"/>
      <c r="FRQ37"/>
      <c r="FRR37"/>
      <c r="FRS37"/>
      <c r="FRT37"/>
      <c r="FRU37"/>
      <c r="FRV37"/>
      <c r="FRW37"/>
      <c r="FRX37"/>
      <c r="FRY37"/>
      <c r="FRZ37"/>
      <c r="FSA37"/>
      <c r="FSB37"/>
      <c r="FSC37"/>
      <c r="FSD37"/>
      <c r="FSE37"/>
      <c r="FSF37"/>
      <c r="FSG37"/>
      <c r="FSH37"/>
      <c r="FSI37"/>
      <c r="FSJ37"/>
      <c r="FSK37"/>
      <c r="FSL37"/>
      <c r="FSM37"/>
      <c r="FSN37"/>
      <c r="FSO37"/>
      <c r="FSP37"/>
      <c r="FSQ37"/>
      <c r="FSR37"/>
      <c r="FSS37"/>
      <c r="FST37"/>
      <c r="FSU37"/>
      <c r="FSV37"/>
      <c r="FSW37"/>
      <c r="FSX37"/>
      <c r="FSY37"/>
      <c r="FSZ37"/>
      <c r="FTA37"/>
      <c r="FTB37"/>
      <c r="FTC37"/>
      <c r="FTD37"/>
      <c r="FTE37"/>
      <c r="FTF37"/>
      <c r="FTG37"/>
      <c r="FTH37"/>
      <c r="FTI37"/>
      <c r="FTJ37"/>
      <c r="FTK37"/>
      <c r="FTL37"/>
      <c r="FTM37"/>
      <c r="FTN37"/>
      <c r="FTO37"/>
      <c r="FTP37"/>
      <c r="FTQ37"/>
      <c r="FTR37"/>
      <c r="FTS37"/>
      <c r="FTT37"/>
      <c r="FTU37"/>
      <c r="FTV37"/>
      <c r="FTW37"/>
      <c r="FTX37"/>
      <c r="FTY37"/>
      <c r="FTZ37"/>
      <c r="FUA37"/>
      <c r="FUB37"/>
      <c r="FUC37"/>
      <c r="FUD37"/>
      <c r="FUE37"/>
      <c r="FUF37"/>
      <c r="FUG37"/>
      <c r="FUH37"/>
      <c r="FUI37"/>
      <c r="FUJ37"/>
      <c r="FUK37"/>
      <c r="FUL37"/>
      <c r="FUM37"/>
      <c r="FUN37"/>
      <c r="FUO37"/>
      <c r="FUP37"/>
      <c r="FUQ37"/>
      <c r="FUR37"/>
      <c r="FUS37"/>
      <c r="FUT37"/>
      <c r="FUU37"/>
      <c r="FUV37"/>
      <c r="FUW37"/>
      <c r="FUX37"/>
      <c r="FUY37"/>
      <c r="FUZ37"/>
      <c r="FVA37"/>
      <c r="FVB37"/>
      <c r="FVC37"/>
      <c r="FVD37"/>
      <c r="FVE37"/>
      <c r="FVF37"/>
      <c r="FVG37"/>
      <c r="FVH37"/>
      <c r="FVI37"/>
      <c r="FVJ37"/>
      <c r="FVK37"/>
      <c r="FVL37"/>
      <c r="FVM37"/>
      <c r="FVN37"/>
      <c r="FVO37"/>
      <c r="FVP37"/>
      <c r="FVQ37"/>
      <c r="FVR37"/>
      <c r="FVS37"/>
      <c r="FVT37"/>
      <c r="FVU37"/>
      <c r="FVV37"/>
      <c r="FVW37"/>
      <c r="FVX37"/>
      <c r="FVY37"/>
      <c r="FVZ37"/>
      <c r="FWA37"/>
      <c r="FWB37"/>
      <c r="FWC37"/>
      <c r="FWD37"/>
      <c r="FWE37"/>
      <c r="FWF37"/>
      <c r="FWG37"/>
      <c r="FWH37"/>
      <c r="FWI37"/>
      <c r="FWJ37"/>
      <c r="FWK37"/>
      <c r="FWL37"/>
      <c r="FWM37"/>
      <c r="FWN37"/>
      <c r="FWO37"/>
      <c r="FWP37"/>
      <c r="FWQ37"/>
      <c r="FWR37"/>
      <c r="FWS37"/>
      <c r="FWT37"/>
      <c r="FWU37"/>
      <c r="FWV37"/>
      <c r="FWW37"/>
      <c r="FWX37"/>
      <c r="FWY37"/>
      <c r="FWZ37"/>
      <c r="FXA37"/>
      <c r="FXB37"/>
      <c r="FXC37"/>
      <c r="FXD37"/>
      <c r="FXE37"/>
      <c r="FXF37"/>
      <c r="FXG37"/>
      <c r="FXH37"/>
      <c r="FXI37"/>
      <c r="FXJ37"/>
      <c r="FXK37"/>
      <c r="FXL37"/>
      <c r="FXM37"/>
      <c r="FXN37"/>
      <c r="FXO37"/>
      <c r="FXP37"/>
      <c r="FXQ37"/>
      <c r="FXR37"/>
      <c r="FXS37"/>
      <c r="FXT37"/>
      <c r="FXU37"/>
      <c r="FXV37"/>
      <c r="FXW37"/>
      <c r="FXX37"/>
      <c r="FXY37"/>
      <c r="FXZ37"/>
      <c r="FYA37"/>
      <c r="FYB37"/>
      <c r="FYC37"/>
      <c r="FYD37"/>
      <c r="FYE37"/>
      <c r="FYF37"/>
      <c r="FYG37"/>
      <c r="FYH37"/>
      <c r="FYI37"/>
      <c r="FYJ37"/>
      <c r="FYK37"/>
      <c r="FYL37"/>
      <c r="FYM37"/>
      <c r="FYN37"/>
      <c r="FYO37"/>
      <c r="FYP37"/>
      <c r="FYQ37"/>
      <c r="FYR37"/>
      <c r="FYS37"/>
      <c r="FYT37"/>
      <c r="FYU37"/>
      <c r="FYV37"/>
      <c r="FYW37"/>
      <c r="FYX37"/>
      <c r="FYY37"/>
      <c r="FYZ37"/>
      <c r="FZA37"/>
      <c r="FZB37"/>
      <c r="FZC37"/>
      <c r="FZD37"/>
      <c r="FZE37"/>
      <c r="FZF37"/>
      <c r="FZG37"/>
      <c r="FZH37"/>
      <c r="FZI37"/>
      <c r="FZJ37"/>
      <c r="FZK37"/>
      <c r="FZL37"/>
      <c r="FZM37"/>
      <c r="FZN37"/>
      <c r="FZO37"/>
      <c r="FZP37"/>
      <c r="FZQ37"/>
      <c r="FZR37"/>
      <c r="FZS37"/>
      <c r="FZT37"/>
      <c r="FZU37"/>
      <c r="FZV37"/>
      <c r="FZW37"/>
      <c r="FZX37"/>
      <c r="FZY37"/>
      <c r="FZZ37"/>
      <c r="GAA37"/>
      <c r="GAB37"/>
      <c r="GAC37"/>
      <c r="GAD37"/>
      <c r="GAE37"/>
      <c r="GAF37"/>
      <c r="GAG37"/>
      <c r="GAH37"/>
      <c r="GAI37"/>
      <c r="GAJ37"/>
      <c r="GAK37"/>
      <c r="GAL37"/>
      <c r="GAM37"/>
      <c r="GAN37"/>
      <c r="GAO37"/>
      <c r="GAP37"/>
      <c r="GAQ37"/>
      <c r="GAR37"/>
      <c r="GAS37"/>
      <c r="GAT37"/>
      <c r="GAU37"/>
      <c r="GAV37"/>
      <c r="GAW37"/>
      <c r="GAX37"/>
      <c r="GAY37"/>
      <c r="GAZ37"/>
      <c r="GBA37"/>
      <c r="GBB37"/>
      <c r="GBC37"/>
      <c r="GBD37"/>
      <c r="GBE37"/>
      <c r="GBF37"/>
      <c r="GBG37"/>
      <c r="GBH37"/>
      <c r="GBI37"/>
      <c r="GBJ37"/>
      <c r="GBK37"/>
      <c r="GBL37"/>
      <c r="GBM37"/>
      <c r="GBN37"/>
      <c r="GBO37"/>
      <c r="GBP37"/>
      <c r="GBQ37"/>
      <c r="GBR37"/>
      <c r="GBS37"/>
      <c r="GBT37"/>
      <c r="GBU37"/>
      <c r="GBV37"/>
      <c r="GBW37"/>
      <c r="GBX37"/>
      <c r="GBY37"/>
      <c r="GBZ37"/>
      <c r="GCA37"/>
      <c r="GCB37"/>
      <c r="GCC37"/>
      <c r="GCD37"/>
      <c r="GCE37"/>
      <c r="GCF37"/>
      <c r="GCG37"/>
      <c r="GCH37"/>
      <c r="GCI37"/>
      <c r="GCJ37"/>
      <c r="GCK37"/>
      <c r="GCL37"/>
      <c r="GCM37"/>
      <c r="GCN37"/>
      <c r="GCO37"/>
      <c r="GCP37"/>
      <c r="GCQ37"/>
      <c r="GCR37"/>
      <c r="GCS37"/>
      <c r="GCT37"/>
      <c r="GCU37"/>
      <c r="GCV37"/>
      <c r="GCW37"/>
      <c r="GCX37"/>
      <c r="GCY37"/>
      <c r="GCZ37"/>
      <c r="GDA37"/>
      <c r="GDB37"/>
      <c r="GDC37"/>
      <c r="GDD37"/>
      <c r="GDE37"/>
      <c r="GDF37"/>
      <c r="GDG37"/>
      <c r="GDH37"/>
      <c r="GDI37"/>
      <c r="GDJ37"/>
      <c r="GDK37"/>
      <c r="GDL37"/>
      <c r="GDM37"/>
      <c r="GDN37"/>
      <c r="GDO37"/>
      <c r="GDP37"/>
      <c r="GDQ37"/>
      <c r="GDR37"/>
      <c r="GDS37"/>
      <c r="GDT37"/>
      <c r="GDU37"/>
      <c r="GDV37"/>
      <c r="GDW37"/>
      <c r="GDX37"/>
      <c r="GDY37"/>
      <c r="GDZ37"/>
      <c r="GEA37"/>
      <c r="GEB37"/>
      <c r="GEC37"/>
      <c r="GED37"/>
      <c r="GEE37"/>
      <c r="GEF37"/>
      <c r="GEG37"/>
      <c r="GEH37"/>
      <c r="GEI37"/>
      <c r="GEJ37"/>
      <c r="GEK37"/>
      <c r="GEL37"/>
      <c r="GEM37"/>
      <c r="GEN37"/>
      <c r="GEO37"/>
      <c r="GEP37"/>
      <c r="GEQ37"/>
      <c r="GER37"/>
      <c r="GES37"/>
      <c r="GET37"/>
      <c r="GEU37"/>
      <c r="GEV37"/>
      <c r="GEW37"/>
      <c r="GEX37"/>
      <c r="GEY37"/>
      <c r="GEZ37"/>
      <c r="GFA37"/>
      <c r="GFB37"/>
      <c r="GFC37"/>
      <c r="GFD37"/>
      <c r="GFE37"/>
      <c r="GFF37"/>
      <c r="GFG37"/>
      <c r="GFH37"/>
      <c r="GFI37"/>
      <c r="GFJ37"/>
      <c r="GFK37"/>
      <c r="GFL37"/>
      <c r="GFM37"/>
      <c r="GFN37"/>
      <c r="GFO37"/>
      <c r="GFP37"/>
      <c r="GFQ37"/>
      <c r="GFR37"/>
      <c r="GFS37"/>
      <c r="GFT37"/>
      <c r="GFU37"/>
      <c r="GFV37"/>
      <c r="GFW37"/>
      <c r="GFX37"/>
      <c r="GFY37"/>
      <c r="GFZ37"/>
      <c r="GGA37"/>
      <c r="GGB37"/>
      <c r="GGC37"/>
      <c r="GGD37"/>
      <c r="GGE37"/>
      <c r="GGF37"/>
      <c r="GGG37"/>
      <c r="GGH37"/>
      <c r="GGI37"/>
      <c r="GGJ37"/>
      <c r="GGK37"/>
      <c r="GGL37"/>
      <c r="GGM37"/>
      <c r="GGN37"/>
      <c r="GGO37"/>
      <c r="GGP37"/>
      <c r="GGQ37"/>
      <c r="GGR37"/>
      <c r="GGS37"/>
      <c r="GGT37"/>
      <c r="GGU37"/>
      <c r="GGV37"/>
      <c r="GGW37"/>
      <c r="GGX37"/>
      <c r="GGY37"/>
      <c r="GGZ37"/>
      <c r="GHA37"/>
      <c r="GHB37"/>
      <c r="GHC37"/>
      <c r="GHD37"/>
      <c r="GHE37"/>
      <c r="GHF37"/>
      <c r="GHG37"/>
      <c r="GHH37"/>
      <c r="GHI37"/>
      <c r="GHJ37"/>
      <c r="GHK37"/>
      <c r="GHL37"/>
      <c r="GHM37"/>
      <c r="GHN37"/>
      <c r="GHO37"/>
      <c r="GHP37"/>
      <c r="GHQ37"/>
      <c r="GHR37"/>
      <c r="GHS37"/>
      <c r="GHT37"/>
      <c r="GHU37"/>
      <c r="GHV37"/>
      <c r="GHW37"/>
      <c r="GHX37"/>
      <c r="GHY37"/>
      <c r="GHZ37"/>
      <c r="GIA37"/>
      <c r="GIB37"/>
      <c r="GIC37"/>
      <c r="GID37"/>
      <c r="GIE37"/>
      <c r="GIF37"/>
      <c r="GIG37"/>
      <c r="GIH37"/>
      <c r="GII37"/>
      <c r="GIJ37"/>
      <c r="GIK37"/>
      <c r="GIL37"/>
      <c r="GIM37"/>
      <c r="GIN37"/>
      <c r="GIO37"/>
      <c r="GIP37"/>
      <c r="GIQ37"/>
      <c r="GIR37"/>
      <c r="GIS37"/>
      <c r="GIT37"/>
      <c r="GIU37"/>
      <c r="GIV37"/>
      <c r="GIW37"/>
      <c r="GIX37"/>
      <c r="GIY37"/>
      <c r="GIZ37"/>
      <c r="GJA37"/>
      <c r="GJB37"/>
      <c r="GJC37"/>
      <c r="GJD37"/>
      <c r="GJE37"/>
      <c r="GJF37"/>
      <c r="GJG37"/>
      <c r="GJH37"/>
      <c r="GJI37"/>
      <c r="GJJ37"/>
      <c r="GJK37"/>
      <c r="GJL37"/>
      <c r="GJM37"/>
      <c r="GJN37"/>
      <c r="GJO37"/>
      <c r="GJP37"/>
      <c r="GJQ37"/>
      <c r="GJR37"/>
      <c r="GJS37"/>
      <c r="GJT37"/>
      <c r="GJU37"/>
      <c r="GJV37"/>
      <c r="GJW37"/>
      <c r="GJX37"/>
      <c r="GJY37"/>
      <c r="GJZ37"/>
      <c r="GKA37"/>
      <c r="GKB37"/>
      <c r="GKC37"/>
      <c r="GKD37"/>
      <c r="GKE37"/>
      <c r="GKF37"/>
      <c r="GKG37"/>
      <c r="GKH37"/>
      <c r="GKI37"/>
      <c r="GKJ37"/>
      <c r="GKK37"/>
      <c r="GKL37"/>
      <c r="GKM37"/>
      <c r="GKN37"/>
      <c r="GKO37"/>
      <c r="GKP37"/>
      <c r="GKQ37"/>
      <c r="GKR37"/>
      <c r="GKS37"/>
      <c r="GKT37"/>
      <c r="GKU37"/>
      <c r="GKV37"/>
      <c r="GKW37"/>
      <c r="GKX37"/>
      <c r="GKY37"/>
      <c r="GKZ37"/>
      <c r="GLA37"/>
      <c r="GLB37"/>
      <c r="GLC37"/>
      <c r="GLD37"/>
      <c r="GLE37"/>
      <c r="GLF37"/>
      <c r="GLG37"/>
      <c r="GLH37"/>
      <c r="GLI37"/>
      <c r="GLJ37"/>
      <c r="GLK37"/>
      <c r="GLL37"/>
      <c r="GLM37"/>
      <c r="GLN37"/>
      <c r="GLO37"/>
      <c r="GLP37"/>
      <c r="GLQ37"/>
      <c r="GLR37"/>
      <c r="GLS37"/>
      <c r="GLT37"/>
      <c r="GLU37"/>
      <c r="GLV37"/>
      <c r="GLW37"/>
      <c r="GLX37"/>
      <c r="GLY37"/>
      <c r="GLZ37"/>
      <c r="GMA37"/>
      <c r="GMB37"/>
      <c r="GMC37"/>
      <c r="GMD37"/>
      <c r="GME37"/>
      <c r="GMF37"/>
      <c r="GMG37"/>
      <c r="GMH37"/>
      <c r="GMI37"/>
      <c r="GMJ37"/>
      <c r="GMK37"/>
      <c r="GML37"/>
      <c r="GMM37"/>
      <c r="GMN37"/>
      <c r="GMO37"/>
      <c r="GMP37"/>
      <c r="GMQ37"/>
      <c r="GMR37"/>
      <c r="GMS37"/>
      <c r="GMT37"/>
      <c r="GMU37"/>
      <c r="GMV37"/>
      <c r="GMW37"/>
      <c r="GMX37"/>
      <c r="GMY37"/>
      <c r="GMZ37"/>
      <c r="GNA37"/>
      <c r="GNB37"/>
      <c r="GNC37"/>
      <c r="GND37"/>
      <c r="GNE37"/>
      <c r="GNF37"/>
      <c r="GNG37"/>
      <c r="GNH37"/>
      <c r="GNI37"/>
      <c r="GNJ37"/>
      <c r="GNK37"/>
      <c r="GNL37"/>
      <c r="GNM37"/>
      <c r="GNN37"/>
      <c r="GNO37"/>
      <c r="GNP37"/>
      <c r="GNQ37"/>
      <c r="GNR37"/>
      <c r="GNS37"/>
      <c r="GNT37"/>
      <c r="GNU37"/>
      <c r="GNV37"/>
      <c r="GNW37"/>
      <c r="GNX37"/>
      <c r="GNY37"/>
      <c r="GNZ37"/>
      <c r="GOA37"/>
      <c r="GOB37"/>
      <c r="GOC37"/>
      <c r="GOD37"/>
      <c r="GOE37"/>
      <c r="GOF37"/>
      <c r="GOG37"/>
      <c r="GOH37"/>
      <c r="GOI37"/>
      <c r="GOJ37"/>
      <c r="GOK37"/>
      <c r="GOL37"/>
      <c r="GOM37"/>
      <c r="GON37"/>
      <c r="GOO37"/>
      <c r="GOP37"/>
      <c r="GOQ37"/>
      <c r="GOR37"/>
      <c r="GOS37"/>
      <c r="GOT37"/>
      <c r="GOU37"/>
      <c r="GOV37"/>
      <c r="GOW37"/>
      <c r="GOX37"/>
      <c r="GOY37"/>
      <c r="GOZ37"/>
      <c r="GPA37"/>
      <c r="GPB37"/>
      <c r="GPC37"/>
      <c r="GPD37"/>
      <c r="GPE37"/>
      <c r="GPF37"/>
      <c r="GPG37"/>
      <c r="GPH37"/>
      <c r="GPI37"/>
      <c r="GPJ37"/>
      <c r="GPK37"/>
      <c r="GPL37"/>
      <c r="GPM37"/>
      <c r="GPN37"/>
      <c r="GPO37"/>
      <c r="GPP37"/>
      <c r="GPQ37"/>
      <c r="GPR37"/>
      <c r="GPS37"/>
      <c r="GPT37"/>
      <c r="GPU37"/>
      <c r="GPV37"/>
      <c r="GPW37"/>
      <c r="GPX37"/>
      <c r="GPY37"/>
      <c r="GPZ37"/>
      <c r="GQA37"/>
      <c r="GQB37"/>
      <c r="GQC37"/>
      <c r="GQD37"/>
      <c r="GQE37"/>
      <c r="GQF37"/>
      <c r="GQG37"/>
      <c r="GQH37"/>
      <c r="GQI37"/>
      <c r="GQJ37"/>
      <c r="GQK37"/>
      <c r="GQL37"/>
      <c r="GQM37"/>
      <c r="GQN37"/>
      <c r="GQO37"/>
      <c r="GQP37"/>
      <c r="GQQ37"/>
      <c r="GQR37"/>
      <c r="GQS37"/>
      <c r="GQT37"/>
      <c r="GQU37"/>
      <c r="GQV37"/>
      <c r="GQW37"/>
      <c r="GQX37"/>
      <c r="GQY37"/>
      <c r="GQZ37"/>
      <c r="GRA37"/>
      <c r="GRB37"/>
      <c r="GRC37"/>
      <c r="GRD37"/>
      <c r="GRE37"/>
      <c r="GRF37"/>
      <c r="GRG37"/>
      <c r="GRH37"/>
      <c r="GRI37"/>
      <c r="GRJ37"/>
      <c r="GRK37"/>
      <c r="GRL37"/>
      <c r="GRM37"/>
      <c r="GRN37"/>
      <c r="GRO37"/>
      <c r="GRP37"/>
      <c r="GRQ37"/>
      <c r="GRR37"/>
      <c r="GRS37"/>
      <c r="GRT37"/>
      <c r="GRU37"/>
      <c r="GRV37"/>
      <c r="GRW37"/>
      <c r="GRX37"/>
      <c r="GRY37"/>
      <c r="GRZ37"/>
      <c r="GSA37"/>
      <c r="GSB37"/>
      <c r="GSC37"/>
      <c r="GSD37"/>
      <c r="GSE37"/>
      <c r="GSF37"/>
      <c r="GSG37"/>
      <c r="GSH37"/>
      <c r="GSI37"/>
      <c r="GSJ37"/>
      <c r="GSK37"/>
      <c r="GSL37"/>
      <c r="GSM37"/>
      <c r="GSN37"/>
      <c r="GSO37"/>
      <c r="GSP37"/>
      <c r="GSQ37"/>
      <c r="GSR37"/>
      <c r="GSS37"/>
      <c r="GST37"/>
      <c r="GSU37"/>
      <c r="GSV37"/>
      <c r="GSW37"/>
      <c r="GSX37"/>
      <c r="GSY37"/>
      <c r="GSZ37"/>
      <c r="GTA37"/>
      <c r="GTB37"/>
      <c r="GTC37"/>
      <c r="GTD37"/>
      <c r="GTE37"/>
      <c r="GTF37"/>
      <c r="GTG37"/>
      <c r="GTH37"/>
      <c r="GTI37"/>
      <c r="GTJ37"/>
      <c r="GTK37"/>
      <c r="GTL37"/>
      <c r="GTM37"/>
      <c r="GTN37"/>
      <c r="GTO37"/>
      <c r="GTP37"/>
      <c r="GTQ37"/>
      <c r="GTR37"/>
      <c r="GTS37"/>
      <c r="GTT37"/>
      <c r="GTU37"/>
      <c r="GTV37"/>
      <c r="GTW37"/>
      <c r="GTX37"/>
      <c r="GTY37"/>
      <c r="GTZ37"/>
      <c r="GUA37"/>
      <c r="GUB37"/>
      <c r="GUC37"/>
      <c r="GUD37"/>
      <c r="GUE37"/>
      <c r="GUF37"/>
      <c r="GUG37"/>
      <c r="GUH37"/>
      <c r="GUI37"/>
      <c r="GUJ37"/>
      <c r="GUK37"/>
      <c r="GUL37"/>
      <c r="GUM37"/>
      <c r="GUN37"/>
      <c r="GUO37"/>
      <c r="GUP37"/>
      <c r="GUQ37"/>
      <c r="GUR37"/>
      <c r="GUS37"/>
      <c r="GUT37"/>
      <c r="GUU37"/>
      <c r="GUV37"/>
      <c r="GUW37"/>
      <c r="GUX37"/>
      <c r="GUY37"/>
      <c r="GUZ37"/>
      <c r="GVA37"/>
      <c r="GVB37"/>
      <c r="GVC37"/>
      <c r="GVD37"/>
      <c r="GVE37"/>
      <c r="GVF37"/>
      <c r="GVG37"/>
      <c r="GVH37"/>
      <c r="GVI37"/>
      <c r="GVJ37"/>
      <c r="GVK37"/>
      <c r="GVL37"/>
      <c r="GVM37"/>
      <c r="GVN37"/>
      <c r="GVO37"/>
      <c r="GVP37"/>
      <c r="GVQ37"/>
      <c r="GVR37"/>
      <c r="GVS37"/>
      <c r="GVT37"/>
      <c r="GVU37"/>
      <c r="GVV37"/>
      <c r="GVW37"/>
      <c r="GVX37"/>
      <c r="GVY37"/>
      <c r="GVZ37"/>
      <c r="GWA37"/>
      <c r="GWB37"/>
      <c r="GWC37"/>
      <c r="GWD37"/>
      <c r="GWE37"/>
      <c r="GWF37"/>
      <c r="GWG37"/>
      <c r="GWH37"/>
      <c r="GWI37"/>
      <c r="GWJ37"/>
      <c r="GWK37"/>
      <c r="GWL37"/>
      <c r="GWM37"/>
      <c r="GWN37"/>
      <c r="GWO37"/>
      <c r="GWP37"/>
      <c r="GWQ37"/>
      <c r="GWR37"/>
      <c r="GWS37"/>
      <c r="GWT37"/>
      <c r="GWU37"/>
      <c r="GWV37"/>
      <c r="GWW37"/>
      <c r="GWX37"/>
      <c r="GWY37"/>
      <c r="GWZ37"/>
      <c r="GXA37"/>
      <c r="GXB37"/>
      <c r="GXC37"/>
      <c r="GXD37"/>
      <c r="GXE37"/>
      <c r="GXF37"/>
      <c r="GXG37"/>
      <c r="GXH37"/>
      <c r="GXI37"/>
      <c r="GXJ37"/>
      <c r="GXK37"/>
      <c r="GXL37"/>
      <c r="GXM37"/>
      <c r="GXN37"/>
      <c r="GXO37"/>
      <c r="GXP37"/>
      <c r="GXQ37"/>
      <c r="GXR37"/>
      <c r="GXS37"/>
      <c r="GXT37"/>
      <c r="GXU37"/>
      <c r="GXV37"/>
      <c r="GXW37"/>
      <c r="GXX37"/>
      <c r="GXY37"/>
      <c r="GXZ37"/>
      <c r="GYA37"/>
      <c r="GYB37"/>
      <c r="GYC37"/>
      <c r="GYD37"/>
      <c r="GYE37"/>
      <c r="GYF37"/>
      <c r="GYG37"/>
      <c r="GYH37"/>
      <c r="GYI37"/>
      <c r="GYJ37"/>
      <c r="GYK37"/>
      <c r="GYL37"/>
      <c r="GYM37"/>
      <c r="GYN37"/>
      <c r="GYO37"/>
      <c r="GYP37"/>
      <c r="GYQ37"/>
      <c r="GYR37"/>
      <c r="GYS37"/>
      <c r="GYT37"/>
      <c r="GYU37"/>
      <c r="GYV37"/>
      <c r="GYW37"/>
      <c r="GYX37"/>
      <c r="GYY37"/>
      <c r="GYZ37"/>
      <c r="GZA37"/>
      <c r="GZB37"/>
      <c r="GZC37"/>
      <c r="GZD37"/>
      <c r="GZE37"/>
      <c r="GZF37"/>
      <c r="GZG37"/>
      <c r="GZH37"/>
      <c r="GZI37"/>
      <c r="GZJ37"/>
      <c r="GZK37"/>
      <c r="GZL37"/>
      <c r="GZM37"/>
      <c r="GZN37"/>
      <c r="GZO37"/>
      <c r="GZP37"/>
      <c r="GZQ37"/>
      <c r="GZR37"/>
      <c r="GZS37"/>
      <c r="GZT37"/>
      <c r="GZU37"/>
      <c r="GZV37"/>
      <c r="GZW37"/>
      <c r="GZX37"/>
      <c r="GZY37"/>
      <c r="GZZ37"/>
      <c r="HAA37"/>
      <c r="HAB37"/>
      <c r="HAC37"/>
      <c r="HAD37"/>
      <c r="HAE37"/>
      <c r="HAF37"/>
      <c r="HAG37"/>
      <c r="HAH37"/>
      <c r="HAI37"/>
      <c r="HAJ37"/>
      <c r="HAK37"/>
      <c r="HAL37"/>
      <c r="HAM37"/>
      <c r="HAN37"/>
      <c r="HAO37"/>
      <c r="HAP37"/>
      <c r="HAQ37"/>
      <c r="HAR37"/>
      <c r="HAS37"/>
      <c r="HAT37"/>
      <c r="HAU37"/>
      <c r="HAV37"/>
      <c r="HAW37"/>
      <c r="HAX37"/>
      <c r="HAY37"/>
      <c r="HAZ37"/>
      <c r="HBA37"/>
      <c r="HBB37"/>
      <c r="HBC37"/>
      <c r="HBD37"/>
      <c r="HBE37"/>
      <c r="HBF37"/>
      <c r="HBG37"/>
      <c r="HBH37"/>
      <c r="HBI37"/>
      <c r="HBJ37"/>
      <c r="HBK37"/>
      <c r="HBL37"/>
      <c r="HBM37"/>
      <c r="HBN37"/>
      <c r="HBO37"/>
      <c r="HBP37"/>
      <c r="HBQ37"/>
      <c r="HBR37"/>
      <c r="HBS37"/>
      <c r="HBT37"/>
      <c r="HBU37"/>
      <c r="HBV37"/>
      <c r="HBW37"/>
      <c r="HBX37"/>
      <c r="HBY37"/>
      <c r="HBZ37"/>
      <c r="HCA37"/>
      <c r="HCB37"/>
      <c r="HCC37"/>
      <c r="HCD37"/>
      <c r="HCE37"/>
      <c r="HCF37"/>
      <c r="HCG37"/>
      <c r="HCH37"/>
      <c r="HCI37"/>
      <c r="HCJ37"/>
      <c r="HCK37"/>
      <c r="HCL37"/>
      <c r="HCM37"/>
      <c r="HCN37"/>
      <c r="HCO37"/>
      <c r="HCP37"/>
      <c r="HCQ37"/>
      <c r="HCR37"/>
      <c r="HCS37"/>
      <c r="HCT37"/>
      <c r="HCU37"/>
      <c r="HCV37"/>
      <c r="HCW37"/>
      <c r="HCX37"/>
      <c r="HCY37"/>
      <c r="HCZ37"/>
      <c r="HDA37"/>
      <c r="HDB37"/>
      <c r="HDC37"/>
      <c r="HDD37"/>
      <c r="HDE37"/>
      <c r="HDF37"/>
      <c r="HDG37"/>
      <c r="HDH37"/>
      <c r="HDI37"/>
      <c r="HDJ37"/>
      <c r="HDK37"/>
      <c r="HDL37"/>
      <c r="HDM37"/>
      <c r="HDN37"/>
      <c r="HDO37"/>
      <c r="HDP37"/>
      <c r="HDQ37"/>
      <c r="HDR37"/>
      <c r="HDS37"/>
      <c r="HDT37"/>
      <c r="HDU37"/>
      <c r="HDV37"/>
      <c r="HDW37"/>
      <c r="HDX37"/>
      <c r="HDY37"/>
      <c r="HDZ37"/>
      <c r="HEA37"/>
      <c r="HEB37"/>
      <c r="HEC37"/>
      <c r="HED37"/>
      <c r="HEE37"/>
      <c r="HEF37"/>
      <c r="HEG37"/>
      <c r="HEH37"/>
      <c r="HEI37"/>
      <c r="HEJ37"/>
      <c r="HEK37"/>
      <c r="HEL37"/>
      <c r="HEM37"/>
      <c r="HEN37"/>
      <c r="HEO37"/>
      <c r="HEP37"/>
      <c r="HEQ37"/>
      <c r="HER37"/>
      <c r="HES37"/>
      <c r="HET37"/>
      <c r="HEU37"/>
      <c r="HEV37"/>
      <c r="HEW37"/>
      <c r="HEX37"/>
      <c r="HEY37"/>
      <c r="HEZ37"/>
      <c r="HFA37"/>
      <c r="HFB37"/>
      <c r="HFC37"/>
      <c r="HFD37"/>
      <c r="HFE37"/>
      <c r="HFF37"/>
      <c r="HFG37"/>
      <c r="HFH37"/>
      <c r="HFI37"/>
      <c r="HFJ37"/>
      <c r="HFK37"/>
      <c r="HFL37"/>
      <c r="HFM37"/>
      <c r="HFN37"/>
      <c r="HFO37"/>
      <c r="HFP37"/>
      <c r="HFQ37"/>
      <c r="HFR37"/>
      <c r="HFS37"/>
      <c r="HFT37"/>
      <c r="HFU37"/>
      <c r="HFV37"/>
      <c r="HFW37"/>
      <c r="HFX37"/>
      <c r="HFY37"/>
      <c r="HFZ37"/>
      <c r="HGA37"/>
      <c r="HGB37"/>
      <c r="HGC37"/>
      <c r="HGD37"/>
      <c r="HGE37"/>
      <c r="HGF37"/>
      <c r="HGG37"/>
      <c r="HGH37"/>
      <c r="HGI37"/>
      <c r="HGJ37"/>
      <c r="HGK37"/>
      <c r="HGL37"/>
      <c r="HGM37"/>
      <c r="HGN37"/>
      <c r="HGO37"/>
      <c r="HGP37"/>
      <c r="HGQ37"/>
      <c r="HGR37"/>
      <c r="HGS37"/>
      <c r="HGT37"/>
      <c r="HGU37"/>
      <c r="HGV37"/>
      <c r="HGW37"/>
      <c r="HGX37"/>
      <c r="HGY37"/>
      <c r="HGZ37"/>
      <c r="HHA37"/>
      <c r="HHB37"/>
      <c r="HHC37"/>
      <c r="HHD37"/>
      <c r="HHE37"/>
      <c r="HHF37"/>
      <c r="HHG37"/>
      <c r="HHH37"/>
      <c r="HHI37"/>
      <c r="HHJ37"/>
      <c r="HHK37"/>
      <c r="HHL37"/>
      <c r="HHM37"/>
      <c r="HHN37"/>
      <c r="HHO37"/>
      <c r="HHP37"/>
      <c r="HHQ37"/>
      <c r="HHR37"/>
      <c r="HHS37"/>
      <c r="HHT37"/>
      <c r="HHU37"/>
      <c r="HHV37"/>
      <c r="HHW37"/>
      <c r="HHX37"/>
      <c r="HHY37"/>
      <c r="HHZ37"/>
      <c r="HIA37"/>
      <c r="HIB37"/>
      <c r="HIC37"/>
      <c r="HID37"/>
      <c r="HIE37"/>
      <c r="HIF37"/>
      <c r="HIG37"/>
      <c r="HIH37"/>
      <c r="HII37"/>
      <c r="HIJ37"/>
      <c r="HIK37"/>
      <c r="HIL37"/>
      <c r="HIM37"/>
      <c r="HIN37"/>
      <c r="HIO37"/>
      <c r="HIP37"/>
      <c r="HIQ37"/>
      <c r="HIR37"/>
      <c r="HIS37"/>
      <c r="HIT37"/>
      <c r="HIU37"/>
      <c r="HIV37"/>
      <c r="HIW37"/>
      <c r="HIX37"/>
      <c r="HIY37"/>
      <c r="HIZ37"/>
      <c r="HJA37"/>
      <c r="HJB37"/>
      <c r="HJC37"/>
      <c r="HJD37"/>
      <c r="HJE37"/>
      <c r="HJF37"/>
      <c r="HJG37"/>
      <c r="HJH37"/>
      <c r="HJI37"/>
      <c r="HJJ37"/>
      <c r="HJK37"/>
      <c r="HJL37"/>
      <c r="HJM37"/>
      <c r="HJN37"/>
      <c r="HJO37"/>
      <c r="HJP37"/>
      <c r="HJQ37"/>
      <c r="HJR37"/>
      <c r="HJS37"/>
      <c r="HJT37"/>
      <c r="HJU37"/>
      <c r="HJV37"/>
      <c r="HJW37"/>
      <c r="HJX37"/>
      <c r="HJY37"/>
      <c r="HJZ37"/>
      <c r="HKA37"/>
      <c r="HKB37"/>
      <c r="HKC37"/>
      <c r="HKD37"/>
      <c r="HKE37"/>
      <c r="HKF37"/>
      <c r="HKG37"/>
      <c r="HKH37"/>
      <c r="HKI37"/>
      <c r="HKJ37"/>
      <c r="HKK37"/>
      <c r="HKL37"/>
      <c r="HKM37"/>
      <c r="HKN37"/>
      <c r="HKO37"/>
      <c r="HKP37"/>
      <c r="HKQ37"/>
      <c r="HKR37"/>
      <c r="HKS37"/>
      <c r="HKT37"/>
      <c r="HKU37"/>
      <c r="HKV37"/>
      <c r="HKW37"/>
      <c r="HKX37"/>
      <c r="HKY37"/>
      <c r="HKZ37"/>
      <c r="HLA37"/>
      <c r="HLB37"/>
      <c r="HLC37"/>
      <c r="HLD37"/>
      <c r="HLE37"/>
      <c r="HLF37"/>
      <c r="HLG37"/>
      <c r="HLH37"/>
      <c r="HLI37"/>
      <c r="HLJ37"/>
      <c r="HLK37"/>
      <c r="HLL37"/>
      <c r="HLM37"/>
      <c r="HLN37"/>
      <c r="HLO37"/>
      <c r="HLP37"/>
      <c r="HLQ37"/>
      <c r="HLR37"/>
      <c r="HLS37"/>
      <c r="HLT37"/>
      <c r="HLU37"/>
      <c r="HLV37"/>
      <c r="HLW37"/>
      <c r="HLX37"/>
      <c r="HLY37"/>
      <c r="HLZ37"/>
      <c r="HMA37"/>
      <c r="HMB37"/>
      <c r="HMC37"/>
      <c r="HMD37"/>
      <c r="HME37"/>
      <c r="HMF37"/>
      <c r="HMG37"/>
      <c r="HMH37"/>
      <c r="HMI37"/>
      <c r="HMJ37"/>
      <c r="HMK37"/>
      <c r="HML37"/>
      <c r="HMM37"/>
      <c r="HMN37"/>
      <c r="HMO37"/>
      <c r="HMP37"/>
      <c r="HMQ37"/>
      <c r="HMR37"/>
      <c r="HMS37"/>
      <c r="HMT37"/>
      <c r="HMU37"/>
      <c r="HMV37"/>
      <c r="HMW37"/>
      <c r="HMX37"/>
      <c r="HMY37"/>
      <c r="HMZ37"/>
      <c r="HNA37"/>
      <c r="HNB37"/>
      <c r="HNC37"/>
      <c r="HND37"/>
      <c r="HNE37"/>
      <c r="HNF37"/>
      <c r="HNG37"/>
      <c r="HNH37"/>
      <c r="HNI37"/>
      <c r="HNJ37"/>
      <c r="HNK37"/>
      <c r="HNL37"/>
      <c r="HNM37"/>
      <c r="HNN37"/>
      <c r="HNO37"/>
      <c r="HNP37"/>
      <c r="HNQ37"/>
      <c r="HNR37"/>
      <c r="HNS37"/>
      <c r="HNT37"/>
      <c r="HNU37"/>
      <c r="HNV37"/>
      <c r="HNW37"/>
      <c r="HNX37"/>
      <c r="HNY37"/>
      <c r="HNZ37"/>
      <c r="HOA37"/>
      <c r="HOB37"/>
      <c r="HOC37"/>
      <c r="HOD37"/>
      <c r="HOE37"/>
      <c r="HOF37"/>
      <c r="HOG37"/>
      <c r="HOH37"/>
      <c r="HOI37"/>
      <c r="HOJ37"/>
      <c r="HOK37"/>
      <c r="HOL37"/>
      <c r="HOM37"/>
      <c r="HON37"/>
      <c r="HOO37"/>
      <c r="HOP37"/>
      <c r="HOQ37"/>
      <c r="HOR37"/>
      <c r="HOS37"/>
      <c r="HOT37"/>
      <c r="HOU37"/>
      <c r="HOV37"/>
      <c r="HOW37"/>
      <c r="HOX37"/>
      <c r="HOY37"/>
      <c r="HOZ37"/>
      <c r="HPA37"/>
      <c r="HPB37"/>
      <c r="HPC37"/>
      <c r="HPD37"/>
      <c r="HPE37"/>
      <c r="HPF37"/>
      <c r="HPG37"/>
      <c r="HPH37"/>
      <c r="HPI37"/>
      <c r="HPJ37"/>
      <c r="HPK37"/>
      <c r="HPL37"/>
      <c r="HPM37"/>
      <c r="HPN37"/>
      <c r="HPO37"/>
      <c r="HPP37"/>
      <c r="HPQ37"/>
      <c r="HPR37"/>
      <c r="HPS37"/>
      <c r="HPT37"/>
      <c r="HPU37"/>
      <c r="HPV37"/>
      <c r="HPW37"/>
      <c r="HPX37"/>
      <c r="HPY37"/>
      <c r="HPZ37"/>
      <c r="HQA37"/>
      <c r="HQB37"/>
      <c r="HQC37"/>
      <c r="HQD37"/>
      <c r="HQE37"/>
      <c r="HQF37"/>
      <c r="HQG37"/>
      <c r="HQH37"/>
      <c r="HQI37"/>
      <c r="HQJ37"/>
      <c r="HQK37"/>
      <c r="HQL37"/>
      <c r="HQM37"/>
      <c r="HQN37"/>
      <c r="HQO37"/>
      <c r="HQP37"/>
      <c r="HQQ37"/>
      <c r="HQR37"/>
      <c r="HQS37"/>
      <c r="HQT37"/>
      <c r="HQU37"/>
      <c r="HQV37"/>
      <c r="HQW37"/>
      <c r="HQX37"/>
      <c r="HQY37"/>
      <c r="HQZ37"/>
      <c r="HRA37"/>
      <c r="HRB37"/>
      <c r="HRC37"/>
      <c r="HRD37"/>
      <c r="HRE37"/>
      <c r="HRF37"/>
      <c r="HRG37"/>
      <c r="HRH37"/>
      <c r="HRI37"/>
      <c r="HRJ37"/>
      <c r="HRK37"/>
      <c r="HRL37"/>
      <c r="HRM37"/>
      <c r="HRN37"/>
      <c r="HRO37"/>
      <c r="HRP37"/>
      <c r="HRQ37"/>
      <c r="HRR37"/>
      <c r="HRS37"/>
      <c r="HRT37"/>
      <c r="HRU37"/>
      <c r="HRV37"/>
      <c r="HRW37"/>
      <c r="HRX37"/>
      <c r="HRY37"/>
      <c r="HRZ37"/>
      <c r="HSA37"/>
      <c r="HSB37"/>
      <c r="HSC37"/>
      <c r="HSD37"/>
      <c r="HSE37"/>
      <c r="HSF37"/>
      <c r="HSG37"/>
      <c r="HSH37"/>
      <c r="HSI37"/>
      <c r="HSJ37"/>
      <c r="HSK37"/>
      <c r="HSL37"/>
      <c r="HSM37"/>
      <c r="HSN37"/>
      <c r="HSO37"/>
      <c r="HSP37"/>
      <c r="HSQ37"/>
      <c r="HSR37"/>
      <c r="HSS37"/>
      <c r="HST37"/>
      <c r="HSU37"/>
      <c r="HSV37"/>
      <c r="HSW37"/>
      <c r="HSX37"/>
      <c r="HSY37"/>
      <c r="HSZ37"/>
      <c r="HTA37"/>
      <c r="HTB37"/>
      <c r="HTC37"/>
      <c r="HTD37"/>
      <c r="HTE37"/>
      <c r="HTF37"/>
      <c r="HTG37"/>
      <c r="HTH37"/>
      <c r="HTI37"/>
      <c r="HTJ37"/>
      <c r="HTK37"/>
      <c r="HTL37"/>
      <c r="HTM37"/>
      <c r="HTN37"/>
      <c r="HTO37"/>
      <c r="HTP37"/>
      <c r="HTQ37"/>
      <c r="HTR37"/>
      <c r="HTS37"/>
      <c r="HTT37"/>
      <c r="HTU37"/>
      <c r="HTV37"/>
      <c r="HTW37"/>
      <c r="HTX37"/>
      <c r="HTY37"/>
      <c r="HTZ37"/>
      <c r="HUA37"/>
      <c r="HUB37"/>
      <c r="HUC37"/>
      <c r="HUD37"/>
      <c r="HUE37"/>
      <c r="HUF37"/>
      <c r="HUG37"/>
      <c r="HUH37"/>
      <c r="HUI37"/>
      <c r="HUJ37"/>
      <c r="HUK37"/>
      <c r="HUL37"/>
      <c r="HUM37"/>
      <c r="HUN37"/>
      <c r="HUO37"/>
      <c r="HUP37"/>
      <c r="HUQ37"/>
      <c r="HUR37"/>
      <c r="HUS37"/>
      <c r="HUT37"/>
      <c r="HUU37"/>
      <c r="HUV37"/>
      <c r="HUW37"/>
      <c r="HUX37"/>
      <c r="HUY37"/>
      <c r="HUZ37"/>
      <c r="HVA37"/>
      <c r="HVB37"/>
      <c r="HVC37"/>
      <c r="HVD37"/>
      <c r="HVE37"/>
      <c r="HVF37"/>
      <c r="HVG37"/>
      <c r="HVH37"/>
      <c r="HVI37"/>
      <c r="HVJ37"/>
      <c r="HVK37"/>
      <c r="HVL37"/>
      <c r="HVM37"/>
      <c r="HVN37"/>
      <c r="HVO37"/>
      <c r="HVP37"/>
      <c r="HVQ37"/>
      <c r="HVR37"/>
      <c r="HVS37"/>
      <c r="HVT37"/>
      <c r="HVU37"/>
      <c r="HVV37"/>
      <c r="HVW37"/>
      <c r="HVX37"/>
      <c r="HVY37"/>
      <c r="HVZ37"/>
      <c r="HWA37"/>
      <c r="HWB37"/>
      <c r="HWC37"/>
      <c r="HWD37"/>
      <c r="HWE37"/>
      <c r="HWF37"/>
      <c r="HWG37"/>
      <c r="HWH37"/>
      <c r="HWI37"/>
      <c r="HWJ37"/>
      <c r="HWK37"/>
      <c r="HWL37"/>
      <c r="HWM37"/>
      <c r="HWN37"/>
      <c r="HWO37"/>
      <c r="HWP37"/>
      <c r="HWQ37"/>
      <c r="HWR37"/>
      <c r="HWS37"/>
      <c r="HWT37"/>
      <c r="HWU37"/>
      <c r="HWV37"/>
      <c r="HWW37"/>
      <c r="HWX37"/>
      <c r="HWY37"/>
      <c r="HWZ37"/>
      <c r="HXA37"/>
      <c r="HXB37"/>
      <c r="HXC37"/>
      <c r="HXD37"/>
      <c r="HXE37"/>
      <c r="HXF37"/>
      <c r="HXG37"/>
      <c r="HXH37"/>
      <c r="HXI37"/>
      <c r="HXJ37"/>
      <c r="HXK37"/>
      <c r="HXL37"/>
      <c r="HXM37"/>
      <c r="HXN37"/>
      <c r="HXO37"/>
      <c r="HXP37"/>
      <c r="HXQ37"/>
      <c r="HXR37"/>
      <c r="HXS37"/>
      <c r="HXT37"/>
      <c r="HXU37"/>
      <c r="HXV37"/>
      <c r="HXW37"/>
      <c r="HXX37"/>
      <c r="HXY37"/>
      <c r="HXZ37"/>
      <c r="HYA37"/>
      <c r="HYB37"/>
      <c r="HYC37"/>
      <c r="HYD37"/>
      <c r="HYE37"/>
      <c r="HYF37"/>
      <c r="HYG37"/>
      <c r="HYH37"/>
      <c r="HYI37"/>
      <c r="HYJ37"/>
      <c r="HYK37"/>
      <c r="HYL37"/>
      <c r="HYM37"/>
      <c r="HYN37"/>
      <c r="HYO37"/>
      <c r="HYP37"/>
      <c r="HYQ37"/>
      <c r="HYR37"/>
      <c r="HYS37"/>
      <c r="HYT37"/>
      <c r="HYU37"/>
      <c r="HYV37"/>
      <c r="HYW37"/>
      <c r="HYX37"/>
      <c r="HYY37"/>
      <c r="HYZ37"/>
      <c r="HZA37"/>
      <c r="HZB37"/>
      <c r="HZC37"/>
      <c r="HZD37"/>
      <c r="HZE37"/>
      <c r="HZF37"/>
      <c r="HZG37"/>
      <c r="HZH37"/>
      <c r="HZI37"/>
      <c r="HZJ37"/>
      <c r="HZK37"/>
      <c r="HZL37"/>
      <c r="HZM37"/>
      <c r="HZN37"/>
      <c r="HZO37"/>
      <c r="HZP37"/>
      <c r="HZQ37"/>
      <c r="HZR37"/>
      <c r="HZS37"/>
      <c r="HZT37"/>
      <c r="HZU37"/>
      <c r="HZV37"/>
      <c r="HZW37"/>
      <c r="HZX37"/>
      <c r="HZY37"/>
      <c r="HZZ37"/>
      <c r="IAA37"/>
      <c r="IAB37"/>
      <c r="IAC37"/>
      <c r="IAD37"/>
      <c r="IAE37"/>
      <c r="IAF37"/>
      <c r="IAG37"/>
      <c r="IAH37"/>
      <c r="IAI37"/>
      <c r="IAJ37"/>
      <c r="IAK37"/>
      <c r="IAL37"/>
      <c r="IAM37"/>
      <c r="IAN37"/>
      <c r="IAO37"/>
      <c r="IAP37"/>
      <c r="IAQ37"/>
      <c r="IAR37"/>
      <c r="IAS37"/>
      <c r="IAT37"/>
      <c r="IAU37"/>
      <c r="IAV37"/>
      <c r="IAW37"/>
      <c r="IAX37"/>
      <c r="IAY37"/>
      <c r="IAZ37"/>
      <c r="IBA37"/>
      <c r="IBB37"/>
      <c r="IBC37"/>
      <c r="IBD37"/>
      <c r="IBE37"/>
      <c r="IBF37"/>
      <c r="IBG37"/>
      <c r="IBH37"/>
      <c r="IBI37"/>
      <c r="IBJ37"/>
      <c r="IBK37"/>
      <c r="IBL37"/>
      <c r="IBM37"/>
      <c r="IBN37"/>
      <c r="IBO37"/>
      <c r="IBP37"/>
      <c r="IBQ37"/>
      <c r="IBR37"/>
      <c r="IBS37"/>
      <c r="IBT37"/>
      <c r="IBU37"/>
      <c r="IBV37"/>
      <c r="IBW37"/>
      <c r="IBX37"/>
      <c r="IBY37"/>
      <c r="IBZ37"/>
      <c r="ICA37"/>
      <c r="ICB37"/>
      <c r="ICC37"/>
      <c r="ICD37"/>
      <c r="ICE37"/>
      <c r="ICF37"/>
      <c r="ICG37"/>
      <c r="ICH37"/>
      <c r="ICI37"/>
      <c r="ICJ37"/>
      <c r="ICK37"/>
      <c r="ICL37"/>
      <c r="ICM37"/>
      <c r="ICN37"/>
      <c r="ICO37"/>
      <c r="ICP37"/>
      <c r="ICQ37"/>
      <c r="ICR37"/>
      <c r="ICS37"/>
      <c r="ICT37"/>
      <c r="ICU37"/>
      <c r="ICV37"/>
      <c r="ICW37"/>
      <c r="ICX37"/>
      <c r="ICY37"/>
      <c r="ICZ37"/>
      <c r="IDA37"/>
      <c r="IDB37"/>
      <c r="IDC37"/>
      <c r="IDD37"/>
      <c r="IDE37"/>
      <c r="IDF37"/>
      <c r="IDG37"/>
      <c r="IDH37"/>
      <c r="IDI37"/>
      <c r="IDJ37"/>
      <c r="IDK37"/>
      <c r="IDL37"/>
      <c r="IDM37"/>
      <c r="IDN37"/>
      <c r="IDO37"/>
      <c r="IDP37"/>
      <c r="IDQ37"/>
      <c r="IDR37"/>
      <c r="IDS37"/>
      <c r="IDT37"/>
      <c r="IDU37"/>
      <c r="IDV37"/>
      <c r="IDW37"/>
      <c r="IDX37"/>
      <c r="IDY37"/>
      <c r="IDZ37"/>
      <c r="IEA37"/>
      <c r="IEB37"/>
      <c r="IEC37"/>
      <c r="IED37"/>
      <c r="IEE37"/>
      <c r="IEF37"/>
      <c r="IEG37"/>
      <c r="IEH37"/>
      <c r="IEI37"/>
      <c r="IEJ37"/>
      <c r="IEK37"/>
      <c r="IEL37"/>
      <c r="IEM37"/>
      <c r="IEN37"/>
      <c r="IEO37"/>
      <c r="IEP37"/>
      <c r="IEQ37"/>
      <c r="IER37"/>
      <c r="IES37"/>
      <c r="IET37"/>
      <c r="IEU37"/>
      <c r="IEV37"/>
      <c r="IEW37"/>
      <c r="IEX37"/>
      <c r="IEY37"/>
      <c r="IEZ37"/>
      <c r="IFA37"/>
      <c r="IFB37"/>
      <c r="IFC37"/>
      <c r="IFD37"/>
      <c r="IFE37"/>
      <c r="IFF37"/>
      <c r="IFG37"/>
      <c r="IFH37"/>
      <c r="IFI37"/>
      <c r="IFJ37"/>
      <c r="IFK37"/>
      <c r="IFL37"/>
      <c r="IFM37"/>
      <c r="IFN37"/>
      <c r="IFO37"/>
      <c r="IFP37"/>
      <c r="IFQ37"/>
      <c r="IFR37"/>
      <c r="IFS37"/>
      <c r="IFT37"/>
      <c r="IFU37"/>
      <c r="IFV37"/>
      <c r="IFW37"/>
      <c r="IFX37"/>
      <c r="IFY37"/>
      <c r="IFZ37"/>
      <c r="IGA37"/>
      <c r="IGB37"/>
      <c r="IGC37"/>
      <c r="IGD37"/>
      <c r="IGE37"/>
      <c r="IGF37"/>
      <c r="IGG37"/>
      <c r="IGH37"/>
      <c r="IGI37"/>
      <c r="IGJ37"/>
      <c r="IGK37"/>
      <c r="IGL37"/>
      <c r="IGM37"/>
      <c r="IGN37"/>
      <c r="IGO37"/>
      <c r="IGP37"/>
      <c r="IGQ37"/>
      <c r="IGR37"/>
      <c r="IGS37"/>
      <c r="IGT37"/>
      <c r="IGU37"/>
      <c r="IGV37"/>
      <c r="IGW37"/>
      <c r="IGX37"/>
      <c r="IGY37"/>
      <c r="IGZ37"/>
      <c r="IHA37"/>
      <c r="IHB37"/>
      <c r="IHC37"/>
      <c r="IHD37"/>
      <c r="IHE37"/>
      <c r="IHF37"/>
      <c r="IHG37"/>
      <c r="IHH37"/>
      <c r="IHI37"/>
      <c r="IHJ37"/>
      <c r="IHK37"/>
      <c r="IHL37"/>
      <c r="IHM37"/>
      <c r="IHN37"/>
      <c r="IHO37"/>
      <c r="IHP37"/>
      <c r="IHQ37"/>
      <c r="IHR37"/>
      <c r="IHS37"/>
      <c r="IHT37"/>
      <c r="IHU37"/>
      <c r="IHV37"/>
      <c r="IHW37"/>
      <c r="IHX37"/>
      <c r="IHY37"/>
      <c r="IHZ37"/>
      <c r="IIA37"/>
      <c r="IIB37"/>
      <c r="IIC37"/>
      <c r="IID37"/>
      <c r="IIE37"/>
      <c r="IIF37"/>
      <c r="IIG37"/>
      <c r="IIH37"/>
      <c r="III37"/>
      <c r="IIJ37"/>
      <c r="IIK37"/>
      <c r="IIL37"/>
      <c r="IIM37"/>
      <c r="IIN37"/>
      <c r="IIO37"/>
      <c r="IIP37"/>
      <c r="IIQ37"/>
      <c r="IIR37"/>
      <c r="IIS37"/>
      <c r="IIT37"/>
      <c r="IIU37"/>
      <c r="IIV37"/>
      <c r="IIW37"/>
      <c r="IIX37"/>
      <c r="IIY37"/>
      <c r="IIZ37"/>
      <c r="IJA37"/>
      <c r="IJB37"/>
      <c r="IJC37"/>
      <c r="IJD37"/>
      <c r="IJE37"/>
      <c r="IJF37"/>
      <c r="IJG37"/>
      <c r="IJH37"/>
      <c r="IJI37"/>
      <c r="IJJ37"/>
      <c r="IJK37"/>
      <c r="IJL37"/>
      <c r="IJM37"/>
      <c r="IJN37"/>
      <c r="IJO37"/>
      <c r="IJP37"/>
      <c r="IJQ37"/>
      <c r="IJR37"/>
      <c r="IJS37"/>
      <c r="IJT37"/>
      <c r="IJU37"/>
      <c r="IJV37"/>
      <c r="IJW37"/>
      <c r="IJX37"/>
      <c r="IJY37"/>
      <c r="IJZ37"/>
      <c r="IKA37"/>
      <c r="IKB37"/>
      <c r="IKC37"/>
      <c r="IKD37"/>
      <c r="IKE37"/>
      <c r="IKF37"/>
      <c r="IKG37"/>
      <c r="IKH37"/>
      <c r="IKI37"/>
      <c r="IKJ37"/>
      <c r="IKK37"/>
      <c r="IKL37"/>
      <c r="IKM37"/>
      <c r="IKN37"/>
      <c r="IKO37"/>
      <c r="IKP37"/>
      <c r="IKQ37"/>
      <c r="IKR37"/>
      <c r="IKS37"/>
      <c r="IKT37"/>
      <c r="IKU37"/>
      <c r="IKV37"/>
      <c r="IKW37"/>
      <c r="IKX37"/>
      <c r="IKY37"/>
      <c r="IKZ37"/>
      <c r="ILA37"/>
      <c r="ILB37"/>
      <c r="ILC37"/>
      <c r="ILD37"/>
      <c r="ILE37"/>
      <c r="ILF37"/>
      <c r="ILG37"/>
      <c r="ILH37"/>
      <c r="ILI37"/>
      <c r="ILJ37"/>
      <c r="ILK37"/>
      <c r="ILL37"/>
      <c r="ILM37"/>
      <c r="ILN37"/>
      <c r="ILO37"/>
      <c r="ILP37"/>
      <c r="ILQ37"/>
      <c r="ILR37"/>
      <c r="ILS37"/>
      <c r="ILT37"/>
      <c r="ILU37"/>
      <c r="ILV37"/>
      <c r="ILW37"/>
      <c r="ILX37"/>
      <c r="ILY37"/>
      <c r="ILZ37"/>
      <c r="IMA37"/>
      <c r="IMB37"/>
      <c r="IMC37"/>
      <c r="IMD37"/>
      <c r="IME37"/>
      <c r="IMF37"/>
      <c r="IMG37"/>
      <c r="IMH37"/>
      <c r="IMI37"/>
      <c r="IMJ37"/>
      <c r="IMK37"/>
      <c r="IML37"/>
      <c r="IMM37"/>
      <c r="IMN37"/>
      <c r="IMO37"/>
      <c r="IMP37"/>
      <c r="IMQ37"/>
      <c r="IMR37"/>
      <c r="IMS37"/>
      <c r="IMT37"/>
      <c r="IMU37"/>
      <c r="IMV37"/>
      <c r="IMW37"/>
      <c r="IMX37"/>
      <c r="IMY37"/>
      <c r="IMZ37"/>
      <c r="INA37"/>
      <c r="INB37"/>
      <c r="INC37"/>
      <c r="IND37"/>
      <c r="INE37"/>
      <c r="INF37"/>
      <c r="ING37"/>
      <c r="INH37"/>
      <c r="INI37"/>
      <c r="INJ37"/>
      <c r="INK37"/>
      <c r="INL37"/>
      <c r="INM37"/>
      <c r="INN37"/>
      <c r="INO37"/>
      <c r="INP37"/>
      <c r="INQ37"/>
      <c r="INR37"/>
      <c r="INS37"/>
      <c r="INT37"/>
      <c r="INU37"/>
      <c r="INV37"/>
      <c r="INW37"/>
      <c r="INX37"/>
      <c r="INY37"/>
      <c r="INZ37"/>
      <c r="IOA37"/>
      <c r="IOB37"/>
      <c r="IOC37"/>
      <c r="IOD37"/>
      <c r="IOE37"/>
      <c r="IOF37"/>
      <c r="IOG37"/>
      <c r="IOH37"/>
      <c r="IOI37"/>
      <c r="IOJ37"/>
      <c r="IOK37"/>
      <c r="IOL37"/>
      <c r="IOM37"/>
      <c r="ION37"/>
      <c r="IOO37"/>
      <c r="IOP37"/>
      <c r="IOQ37"/>
      <c r="IOR37"/>
      <c r="IOS37"/>
      <c r="IOT37"/>
      <c r="IOU37"/>
      <c r="IOV37"/>
      <c r="IOW37"/>
      <c r="IOX37"/>
      <c r="IOY37"/>
      <c r="IOZ37"/>
      <c r="IPA37"/>
      <c r="IPB37"/>
      <c r="IPC37"/>
      <c r="IPD37"/>
      <c r="IPE37"/>
      <c r="IPF37"/>
      <c r="IPG37"/>
      <c r="IPH37"/>
      <c r="IPI37"/>
      <c r="IPJ37"/>
      <c r="IPK37"/>
      <c r="IPL37"/>
      <c r="IPM37"/>
      <c r="IPN37"/>
      <c r="IPO37"/>
      <c r="IPP37"/>
      <c r="IPQ37"/>
      <c r="IPR37"/>
      <c r="IPS37"/>
      <c r="IPT37"/>
      <c r="IPU37"/>
      <c r="IPV37"/>
      <c r="IPW37"/>
      <c r="IPX37"/>
      <c r="IPY37"/>
      <c r="IPZ37"/>
      <c r="IQA37"/>
      <c r="IQB37"/>
      <c r="IQC37"/>
      <c r="IQD37"/>
      <c r="IQE37"/>
      <c r="IQF37"/>
      <c r="IQG37"/>
      <c r="IQH37"/>
      <c r="IQI37"/>
      <c r="IQJ37"/>
      <c r="IQK37"/>
      <c r="IQL37"/>
      <c r="IQM37"/>
      <c r="IQN37"/>
      <c r="IQO37"/>
      <c r="IQP37"/>
      <c r="IQQ37"/>
      <c r="IQR37"/>
      <c r="IQS37"/>
      <c r="IQT37"/>
      <c r="IQU37"/>
      <c r="IQV37"/>
      <c r="IQW37"/>
      <c r="IQX37"/>
      <c r="IQY37"/>
      <c r="IQZ37"/>
      <c r="IRA37"/>
      <c r="IRB37"/>
      <c r="IRC37"/>
      <c r="IRD37"/>
      <c r="IRE37"/>
      <c r="IRF37"/>
      <c r="IRG37"/>
      <c r="IRH37"/>
      <c r="IRI37"/>
      <c r="IRJ37"/>
      <c r="IRK37"/>
      <c r="IRL37"/>
      <c r="IRM37"/>
      <c r="IRN37"/>
      <c r="IRO37"/>
      <c r="IRP37"/>
      <c r="IRQ37"/>
      <c r="IRR37"/>
      <c r="IRS37"/>
      <c r="IRT37"/>
      <c r="IRU37"/>
      <c r="IRV37"/>
      <c r="IRW37"/>
      <c r="IRX37"/>
      <c r="IRY37"/>
      <c r="IRZ37"/>
      <c r="ISA37"/>
      <c r="ISB37"/>
      <c r="ISC37"/>
      <c r="ISD37"/>
      <c r="ISE37"/>
      <c r="ISF37"/>
      <c r="ISG37"/>
      <c r="ISH37"/>
      <c r="ISI37"/>
      <c r="ISJ37"/>
      <c r="ISK37"/>
      <c r="ISL37"/>
      <c r="ISM37"/>
      <c r="ISN37"/>
      <c r="ISO37"/>
      <c r="ISP37"/>
      <c r="ISQ37"/>
      <c r="ISR37"/>
      <c r="ISS37"/>
      <c r="IST37"/>
      <c r="ISU37"/>
      <c r="ISV37"/>
      <c r="ISW37"/>
      <c r="ISX37"/>
      <c r="ISY37"/>
      <c r="ISZ37"/>
      <c r="ITA37"/>
      <c r="ITB37"/>
      <c r="ITC37"/>
      <c r="ITD37"/>
      <c r="ITE37"/>
      <c r="ITF37"/>
      <c r="ITG37"/>
      <c r="ITH37"/>
      <c r="ITI37"/>
      <c r="ITJ37"/>
      <c r="ITK37"/>
      <c r="ITL37"/>
      <c r="ITM37"/>
      <c r="ITN37"/>
      <c r="ITO37"/>
      <c r="ITP37"/>
      <c r="ITQ37"/>
      <c r="ITR37"/>
      <c r="ITS37"/>
      <c r="ITT37"/>
      <c r="ITU37"/>
      <c r="ITV37"/>
      <c r="ITW37"/>
      <c r="ITX37"/>
      <c r="ITY37"/>
      <c r="ITZ37"/>
      <c r="IUA37"/>
      <c r="IUB37"/>
      <c r="IUC37"/>
      <c r="IUD37"/>
      <c r="IUE37"/>
      <c r="IUF37"/>
      <c r="IUG37"/>
      <c r="IUH37"/>
      <c r="IUI37"/>
      <c r="IUJ37"/>
      <c r="IUK37"/>
      <c r="IUL37"/>
      <c r="IUM37"/>
      <c r="IUN37"/>
      <c r="IUO37"/>
      <c r="IUP37"/>
      <c r="IUQ37"/>
      <c r="IUR37"/>
      <c r="IUS37"/>
      <c r="IUT37"/>
      <c r="IUU37"/>
      <c r="IUV37"/>
      <c r="IUW37"/>
      <c r="IUX37"/>
      <c r="IUY37"/>
      <c r="IUZ37"/>
      <c r="IVA37"/>
      <c r="IVB37"/>
      <c r="IVC37"/>
      <c r="IVD37"/>
      <c r="IVE37"/>
      <c r="IVF37"/>
      <c r="IVG37"/>
      <c r="IVH37"/>
      <c r="IVI37"/>
      <c r="IVJ37"/>
      <c r="IVK37"/>
      <c r="IVL37"/>
      <c r="IVM37"/>
      <c r="IVN37"/>
      <c r="IVO37"/>
      <c r="IVP37"/>
      <c r="IVQ37"/>
      <c r="IVR37"/>
      <c r="IVS37"/>
      <c r="IVT37"/>
      <c r="IVU37"/>
      <c r="IVV37"/>
      <c r="IVW37"/>
      <c r="IVX37"/>
      <c r="IVY37"/>
      <c r="IVZ37"/>
      <c r="IWA37"/>
      <c r="IWB37"/>
      <c r="IWC37"/>
      <c r="IWD37"/>
      <c r="IWE37"/>
      <c r="IWF37"/>
      <c r="IWG37"/>
      <c r="IWH37"/>
      <c r="IWI37"/>
      <c r="IWJ37"/>
      <c r="IWK37"/>
      <c r="IWL37"/>
      <c r="IWM37"/>
      <c r="IWN37"/>
      <c r="IWO37"/>
      <c r="IWP37"/>
      <c r="IWQ37"/>
      <c r="IWR37"/>
      <c r="IWS37"/>
      <c r="IWT37"/>
      <c r="IWU37"/>
      <c r="IWV37"/>
      <c r="IWW37"/>
      <c r="IWX37"/>
      <c r="IWY37"/>
      <c r="IWZ37"/>
      <c r="IXA37"/>
      <c r="IXB37"/>
      <c r="IXC37"/>
      <c r="IXD37"/>
      <c r="IXE37"/>
      <c r="IXF37"/>
      <c r="IXG37"/>
      <c r="IXH37"/>
      <c r="IXI37"/>
      <c r="IXJ37"/>
      <c r="IXK37"/>
      <c r="IXL37"/>
      <c r="IXM37"/>
      <c r="IXN37"/>
      <c r="IXO37"/>
      <c r="IXP37"/>
      <c r="IXQ37"/>
      <c r="IXR37"/>
      <c r="IXS37"/>
      <c r="IXT37"/>
      <c r="IXU37"/>
      <c r="IXV37"/>
      <c r="IXW37"/>
      <c r="IXX37"/>
      <c r="IXY37"/>
      <c r="IXZ37"/>
      <c r="IYA37"/>
      <c r="IYB37"/>
      <c r="IYC37"/>
      <c r="IYD37"/>
      <c r="IYE37"/>
      <c r="IYF37"/>
      <c r="IYG37"/>
      <c r="IYH37"/>
      <c r="IYI37"/>
      <c r="IYJ37"/>
      <c r="IYK37"/>
      <c r="IYL37"/>
      <c r="IYM37"/>
      <c r="IYN37"/>
      <c r="IYO37"/>
      <c r="IYP37"/>
      <c r="IYQ37"/>
      <c r="IYR37"/>
      <c r="IYS37"/>
      <c r="IYT37"/>
      <c r="IYU37"/>
      <c r="IYV37"/>
      <c r="IYW37"/>
      <c r="IYX37"/>
      <c r="IYY37"/>
      <c r="IYZ37"/>
      <c r="IZA37"/>
      <c r="IZB37"/>
      <c r="IZC37"/>
      <c r="IZD37"/>
      <c r="IZE37"/>
      <c r="IZF37"/>
      <c r="IZG37"/>
      <c r="IZH37"/>
      <c r="IZI37"/>
      <c r="IZJ37"/>
      <c r="IZK37"/>
      <c r="IZL37"/>
      <c r="IZM37"/>
      <c r="IZN37"/>
      <c r="IZO37"/>
      <c r="IZP37"/>
      <c r="IZQ37"/>
      <c r="IZR37"/>
      <c r="IZS37"/>
      <c r="IZT37"/>
      <c r="IZU37"/>
      <c r="IZV37"/>
      <c r="IZW37"/>
      <c r="IZX37"/>
      <c r="IZY37"/>
      <c r="IZZ37"/>
      <c r="JAA37"/>
      <c r="JAB37"/>
      <c r="JAC37"/>
      <c r="JAD37"/>
      <c r="JAE37"/>
      <c r="JAF37"/>
      <c r="JAG37"/>
      <c r="JAH37"/>
      <c r="JAI37"/>
      <c r="JAJ37"/>
      <c r="JAK37"/>
      <c r="JAL37"/>
      <c r="JAM37"/>
      <c r="JAN37"/>
      <c r="JAO37"/>
      <c r="JAP37"/>
      <c r="JAQ37"/>
      <c r="JAR37"/>
      <c r="JAS37"/>
      <c r="JAT37"/>
      <c r="JAU37"/>
      <c r="JAV37"/>
      <c r="JAW37"/>
      <c r="JAX37"/>
      <c r="JAY37"/>
      <c r="JAZ37"/>
      <c r="JBA37"/>
      <c r="JBB37"/>
      <c r="JBC37"/>
      <c r="JBD37"/>
      <c r="JBE37"/>
      <c r="JBF37"/>
      <c r="JBG37"/>
      <c r="JBH37"/>
      <c r="JBI37"/>
      <c r="JBJ37"/>
      <c r="JBK37"/>
      <c r="JBL37"/>
      <c r="JBM37"/>
      <c r="JBN37"/>
      <c r="JBO37"/>
      <c r="JBP37"/>
      <c r="JBQ37"/>
      <c r="JBR37"/>
      <c r="JBS37"/>
      <c r="JBT37"/>
      <c r="JBU37"/>
      <c r="JBV37"/>
      <c r="JBW37"/>
      <c r="JBX37"/>
      <c r="JBY37"/>
      <c r="JBZ37"/>
      <c r="JCA37"/>
      <c r="JCB37"/>
      <c r="JCC37"/>
      <c r="JCD37"/>
      <c r="JCE37"/>
      <c r="JCF37"/>
      <c r="JCG37"/>
      <c r="JCH37"/>
      <c r="JCI37"/>
      <c r="JCJ37"/>
      <c r="JCK37"/>
      <c r="JCL37"/>
      <c r="JCM37"/>
      <c r="JCN37"/>
      <c r="JCO37"/>
      <c r="JCP37"/>
      <c r="JCQ37"/>
      <c r="JCR37"/>
      <c r="JCS37"/>
      <c r="JCT37"/>
      <c r="JCU37"/>
      <c r="JCV37"/>
      <c r="JCW37"/>
      <c r="JCX37"/>
      <c r="JCY37"/>
      <c r="JCZ37"/>
      <c r="JDA37"/>
      <c r="JDB37"/>
      <c r="JDC37"/>
      <c r="JDD37"/>
      <c r="JDE37"/>
      <c r="JDF37"/>
      <c r="JDG37"/>
      <c r="JDH37"/>
      <c r="JDI37"/>
      <c r="JDJ37"/>
      <c r="JDK37"/>
      <c r="JDL37"/>
      <c r="JDM37"/>
      <c r="JDN37"/>
      <c r="JDO37"/>
      <c r="JDP37"/>
      <c r="JDQ37"/>
      <c r="JDR37"/>
      <c r="JDS37"/>
      <c r="JDT37"/>
      <c r="JDU37"/>
      <c r="JDV37"/>
      <c r="JDW37"/>
      <c r="JDX37"/>
      <c r="JDY37"/>
      <c r="JDZ37"/>
      <c r="JEA37"/>
      <c r="JEB37"/>
      <c r="JEC37"/>
      <c r="JED37"/>
      <c r="JEE37"/>
      <c r="JEF37"/>
      <c r="JEG37"/>
      <c r="JEH37"/>
      <c r="JEI37"/>
      <c r="JEJ37"/>
      <c r="JEK37"/>
      <c r="JEL37"/>
      <c r="JEM37"/>
      <c r="JEN37"/>
      <c r="JEO37"/>
      <c r="JEP37"/>
      <c r="JEQ37"/>
      <c r="JER37"/>
      <c r="JES37"/>
      <c r="JET37"/>
      <c r="JEU37"/>
      <c r="JEV37"/>
      <c r="JEW37"/>
      <c r="JEX37"/>
      <c r="JEY37"/>
      <c r="JEZ37"/>
      <c r="JFA37"/>
      <c r="JFB37"/>
      <c r="JFC37"/>
      <c r="JFD37"/>
      <c r="JFE37"/>
      <c r="JFF37"/>
      <c r="JFG37"/>
      <c r="JFH37"/>
      <c r="JFI37"/>
      <c r="JFJ37"/>
      <c r="JFK37"/>
      <c r="JFL37"/>
      <c r="JFM37"/>
      <c r="JFN37"/>
      <c r="JFO37"/>
      <c r="JFP37"/>
      <c r="JFQ37"/>
      <c r="JFR37"/>
      <c r="JFS37"/>
      <c r="JFT37"/>
      <c r="JFU37"/>
      <c r="JFV37"/>
      <c r="JFW37"/>
      <c r="JFX37"/>
      <c r="JFY37"/>
      <c r="JFZ37"/>
      <c r="JGA37"/>
      <c r="JGB37"/>
      <c r="JGC37"/>
      <c r="JGD37"/>
      <c r="JGE37"/>
      <c r="JGF37"/>
      <c r="JGG37"/>
      <c r="JGH37"/>
      <c r="JGI37"/>
      <c r="JGJ37"/>
      <c r="JGK37"/>
      <c r="JGL37"/>
      <c r="JGM37"/>
      <c r="JGN37"/>
      <c r="JGO37"/>
      <c r="JGP37"/>
      <c r="JGQ37"/>
      <c r="JGR37"/>
      <c r="JGS37"/>
      <c r="JGT37"/>
      <c r="JGU37"/>
      <c r="JGV37"/>
      <c r="JGW37"/>
      <c r="JGX37"/>
      <c r="JGY37"/>
      <c r="JGZ37"/>
      <c r="JHA37"/>
      <c r="JHB37"/>
      <c r="JHC37"/>
      <c r="JHD37"/>
      <c r="JHE37"/>
      <c r="JHF37"/>
      <c r="JHG37"/>
      <c r="JHH37"/>
      <c r="JHI37"/>
      <c r="JHJ37"/>
      <c r="JHK37"/>
      <c r="JHL37"/>
      <c r="JHM37"/>
      <c r="JHN37"/>
      <c r="JHO37"/>
      <c r="JHP37"/>
      <c r="JHQ37"/>
      <c r="JHR37"/>
      <c r="JHS37"/>
      <c r="JHT37"/>
      <c r="JHU37"/>
      <c r="JHV37"/>
      <c r="JHW37"/>
      <c r="JHX37"/>
      <c r="JHY37"/>
      <c r="JHZ37"/>
      <c r="JIA37"/>
      <c r="JIB37"/>
      <c r="JIC37"/>
      <c r="JID37"/>
      <c r="JIE37"/>
      <c r="JIF37"/>
      <c r="JIG37"/>
      <c r="JIH37"/>
      <c r="JII37"/>
      <c r="JIJ37"/>
      <c r="JIK37"/>
      <c r="JIL37"/>
      <c r="JIM37"/>
      <c r="JIN37"/>
      <c r="JIO37"/>
      <c r="JIP37"/>
      <c r="JIQ37"/>
      <c r="JIR37"/>
      <c r="JIS37"/>
      <c r="JIT37"/>
      <c r="JIU37"/>
      <c r="JIV37"/>
      <c r="JIW37"/>
      <c r="JIX37"/>
      <c r="JIY37"/>
      <c r="JIZ37"/>
      <c r="JJA37"/>
      <c r="JJB37"/>
      <c r="JJC37"/>
      <c r="JJD37"/>
      <c r="JJE37"/>
      <c r="JJF37"/>
      <c r="JJG37"/>
      <c r="JJH37"/>
      <c r="JJI37"/>
      <c r="JJJ37"/>
      <c r="JJK37"/>
      <c r="JJL37"/>
      <c r="JJM37"/>
      <c r="JJN37"/>
      <c r="JJO37"/>
      <c r="JJP37"/>
      <c r="JJQ37"/>
      <c r="JJR37"/>
      <c r="JJS37"/>
      <c r="JJT37"/>
      <c r="JJU37"/>
      <c r="JJV37"/>
      <c r="JJW37"/>
      <c r="JJX37"/>
      <c r="JJY37"/>
      <c r="JJZ37"/>
      <c r="JKA37"/>
      <c r="JKB37"/>
      <c r="JKC37"/>
      <c r="JKD37"/>
      <c r="JKE37"/>
      <c r="JKF37"/>
      <c r="JKG37"/>
      <c r="JKH37"/>
      <c r="JKI37"/>
      <c r="JKJ37"/>
      <c r="JKK37"/>
      <c r="JKL37"/>
      <c r="JKM37"/>
      <c r="JKN37"/>
      <c r="JKO37"/>
      <c r="JKP37"/>
      <c r="JKQ37"/>
      <c r="JKR37"/>
      <c r="JKS37"/>
      <c r="JKT37"/>
      <c r="JKU37"/>
      <c r="JKV37"/>
      <c r="JKW37"/>
      <c r="JKX37"/>
      <c r="JKY37"/>
      <c r="JKZ37"/>
      <c r="JLA37"/>
      <c r="JLB37"/>
      <c r="JLC37"/>
      <c r="JLD37"/>
      <c r="JLE37"/>
      <c r="JLF37"/>
      <c r="JLG37"/>
      <c r="JLH37"/>
      <c r="JLI37"/>
      <c r="JLJ37"/>
      <c r="JLK37"/>
      <c r="JLL37"/>
      <c r="JLM37"/>
      <c r="JLN37"/>
      <c r="JLO37"/>
      <c r="JLP37"/>
      <c r="JLQ37"/>
      <c r="JLR37"/>
      <c r="JLS37"/>
      <c r="JLT37"/>
      <c r="JLU37"/>
      <c r="JLV37"/>
      <c r="JLW37"/>
      <c r="JLX37"/>
      <c r="JLY37"/>
      <c r="JLZ37"/>
      <c r="JMA37"/>
      <c r="JMB37"/>
      <c r="JMC37"/>
      <c r="JMD37"/>
      <c r="JME37"/>
      <c r="JMF37"/>
      <c r="JMG37"/>
      <c r="JMH37"/>
      <c r="JMI37"/>
      <c r="JMJ37"/>
      <c r="JMK37"/>
      <c r="JML37"/>
      <c r="JMM37"/>
      <c r="JMN37"/>
      <c r="JMO37"/>
      <c r="JMP37"/>
      <c r="JMQ37"/>
      <c r="JMR37"/>
      <c r="JMS37"/>
      <c r="JMT37"/>
      <c r="JMU37"/>
      <c r="JMV37"/>
      <c r="JMW37"/>
      <c r="JMX37"/>
      <c r="JMY37"/>
      <c r="JMZ37"/>
      <c r="JNA37"/>
      <c r="JNB37"/>
      <c r="JNC37"/>
      <c r="JND37"/>
      <c r="JNE37"/>
      <c r="JNF37"/>
      <c r="JNG37"/>
      <c r="JNH37"/>
      <c r="JNI37"/>
      <c r="JNJ37"/>
      <c r="JNK37"/>
      <c r="JNL37"/>
      <c r="JNM37"/>
      <c r="JNN37"/>
      <c r="JNO37"/>
      <c r="JNP37"/>
      <c r="JNQ37"/>
      <c r="JNR37"/>
      <c r="JNS37"/>
      <c r="JNT37"/>
      <c r="JNU37"/>
      <c r="JNV37"/>
      <c r="JNW37"/>
      <c r="JNX37"/>
      <c r="JNY37"/>
      <c r="JNZ37"/>
      <c r="JOA37"/>
      <c r="JOB37"/>
      <c r="JOC37"/>
      <c r="JOD37"/>
      <c r="JOE37"/>
      <c r="JOF37"/>
      <c r="JOG37"/>
      <c r="JOH37"/>
      <c r="JOI37"/>
      <c r="JOJ37"/>
      <c r="JOK37"/>
      <c r="JOL37"/>
      <c r="JOM37"/>
      <c r="JON37"/>
      <c r="JOO37"/>
      <c r="JOP37"/>
      <c r="JOQ37"/>
      <c r="JOR37"/>
      <c r="JOS37"/>
      <c r="JOT37"/>
      <c r="JOU37"/>
      <c r="JOV37"/>
      <c r="JOW37"/>
      <c r="JOX37"/>
      <c r="JOY37"/>
      <c r="JOZ37"/>
      <c r="JPA37"/>
      <c r="JPB37"/>
      <c r="JPC37"/>
      <c r="JPD37"/>
      <c r="JPE37"/>
      <c r="JPF37"/>
      <c r="JPG37"/>
      <c r="JPH37"/>
      <c r="JPI37"/>
      <c r="JPJ37"/>
      <c r="JPK37"/>
      <c r="JPL37"/>
      <c r="JPM37"/>
      <c r="JPN37"/>
      <c r="JPO37"/>
      <c r="JPP37"/>
      <c r="JPQ37"/>
      <c r="JPR37"/>
      <c r="JPS37"/>
      <c r="JPT37"/>
      <c r="JPU37"/>
      <c r="JPV37"/>
      <c r="JPW37"/>
      <c r="JPX37"/>
      <c r="JPY37"/>
      <c r="JPZ37"/>
      <c r="JQA37"/>
      <c r="JQB37"/>
      <c r="JQC37"/>
      <c r="JQD37"/>
      <c r="JQE37"/>
      <c r="JQF37"/>
      <c r="JQG37"/>
      <c r="JQH37"/>
      <c r="JQI37"/>
      <c r="JQJ37"/>
      <c r="JQK37"/>
      <c r="JQL37"/>
      <c r="JQM37"/>
      <c r="JQN37"/>
      <c r="JQO37"/>
      <c r="JQP37"/>
      <c r="JQQ37"/>
      <c r="JQR37"/>
      <c r="JQS37"/>
      <c r="JQT37"/>
      <c r="JQU37"/>
      <c r="JQV37"/>
      <c r="JQW37"/>
      <c r="JQX37"/>
      <c r="JQY37"/>
      <c r="JQZ37"/>
      <c r="JRA37"/>
      <c r="JRB37"/>
      <c r="JRC37"/>
      <c r="JRD37"/>
      <c r="JRE37"/>
      <c r="JRF37"/>
      <c r="JRG37"/>
      <c r="JRH37"/>
      <c r="JRI37"/>
      <c r="JRJ37"/>
      <c r="JRK37"/>
      <c r="JRL37"/>
      <c r="JRM37"/>
      <c r="JRN37"/>
      <c r="JRO37"/>
      <c r="JRP37"/>
      <c r="JRQ37"/>
      <c r="JRR37"/>
      <c r="JRS37"/>
      <c r="JRT37"/>
      <c r="JRU37"/>
      <c r="JRV37"/>
      <c r="JRW37"/>
      <c r="JRX37"/>
      <c r="JRY37"/>
      <c r="JRZ37"/>
      <c r="JSA37"/>
      <c r="JSB37"/>
      <c r="JSC37"/>
      <c r="JSD37"/>
      <c r="JSE37"/>
      <c r="JSF37"/>
      <c r="JSG37"/>
      <c r="JSH37"/>
      <c r="JSI37"/>
      <c r="JSJ37"/>
      <c r="JSK37"/>
      <c r="JSL37"/>
      <c r="JSM37"/>
      <c r="JSN37"/>
      <c r="JSO37"/>
      <c r="JSP37"/>
      <c r="JSQ37"/>
      <c r="JSR37"/>
      <c r="JSS37"/>
      <c r="JST37"/>
      <c r="JSU37"/>
      <c r="JSV37"/>
      <c r="JSW37"/>
      <c r="JSX37"/>
      <c r="JSY37"/>
      <c r="JSZ37"/>
      <c r="JTA37"/>
      <c r="JTB37"/>
      <c r="JTC37"/>
      <c r="JTD37"/>
      <c r="JTE37"/>
      <c r="JTF37"/>
      <c r="JTG37"/>
      <c r="JTH37"/>
      <c r="JTI37"/>
      <c r="JTJ37"/>
      <c r="JTK37"/>
      <c r="JTL37"/>
      <c r="JTM37"/>
      <c r="JTN37"/>
      <c r="JTO37"/>
      <c r="JTP37"/>
      <c r="JTQ37"/>
      <c r="JTR37"/>
      <c r="JTS37"/>
      <c r="JTT37"/>
      <c r="JTU37"/>
      <c r="JTV37"/>
      <c r="JTW37"/>
      <c r="JTX37"/>
      <c r="JTY37"/>
      <c r="JTZ37"/>
      <c r="JUA37"/>
      <c r="JUB37"/>
      <c r="JUC37"/>
      <c r="JUD37"/>
      <c r="JUE37"/>
      <c r="JUF37"/>
      <c r="JUG37"/>
      <c r="JUH37"/>
      <c r="JUI37"/>
      <c r="JUJ37"/>
      <c r="JUK37"/>
      <c r="JUL37"/>
      <c r="JUM37"/>
      <c r="JUN37"/>
      <c r="JUO37"/>
      <c r="JUP37"/>
      <c r="JUQ37"/>
      <c r="JUR37"/>
      <c r="JUS37"/>
      <c r="JUT37"/>
      <c r="JUU37"/>
      <c r="JUV37"/>
      <c r="JUW37"/>
      <c r="JUX37"/>
      <c r="JUY37"/>
      <c r="JUZ37"/>
      <c r="JVA37"/>
      <c r="JVB37"/>
      <c r="JVC37"/>
      <c r="JVD37"/>
      <c r="JVE37"/>
      <c r="JVF37"/>
      <c r="JVG37"/>
      <c r="JVH37"/>
      <c r="JVI37"/>
      <c r="JVJ37"/>
      <c r="JVK37"/>
      <c r="JVL37"/>
      <c r="JVM37"/>
      <c r="JVN37"/>
      <c r="JVO37"/>
      <c r="JVP37"/>
      <c r="JVQ37"/>
      <c r="JVR37"/>
      <c r="JVS37"/>
      <c r="JVT37"/>
      <c r="JVU37"/>
      <c r="JVV37"/>
      <c r="JVW37"/>
      <c r="JVX37"/>
      <c r="JVY37"/>
      <c r="JVZ37"/>
      <c r="JWA37"/>
      <c r="JWB37"/>
      <c r="JWC37"/>
      <c r="JWD37"/>
      <c r="JWE37"/>
      <c r="JWF37"/>
      <c r="JWG37"/>
      <c r="JWH37"/>
      <c r="JWI37"/>
      <c r="JWJ37"/>
      <c r="JWK37"/>
      <c r="JWL37"/>
      <c r="JWM37"/>
      <c r="JWN37"/>
      <c r="JWO37"/>
      <c r="JWP37"/>
      <c r="JWQ37"/>
      <c r="JWR37"/>
      <c r="JWS37"/>
      <c r="JWT37"/>
      <c r="JWU37"/>
      <c r="JWV37"/>
      <c r="JWW37"/>
      <c r="JWX37"/>
      <c r="JWY37"/>
      <c r="JWZ37"/>
      <c r="JXA37"/>
      <c r="JXB37"/>
      <c r="JXC37"/>
      <c r="JXD37"/>
      <c r="JXE37"/>
      <c r="JXF37"/>
      <c r="JXG37"/>
      <c r="JXH37"/>
      <c r="JXI37"/>
      <c r="JXJ37"/>
      <c r="JXK37"/>
      <c r="JXL37"/>
      <c r="JXM37"/>
      <c r="JXN37"/>
      <c r="JXO37"/>
      <c r="JXP37"/>
      <c r="JXQ37"/>
      <c r="JXR37"/>
      <c r="JXS37"/>
      <c r="JXT37"/>
      <c r="JXU37"/>
      <c r="JXV37"/>
      <c r="JXW37"/>
      <c r="JXX37"/>
      <c r="JXY37"/>
      <c r="JXZ37"/>
      <c r="JYA37"/>
      <c r="JYB37"/>
      <c r="JYC37"/>
      <c r="JYD37"/>
      <c r="JYE37"/>
      <c r="JYF37"/>
      <c r="JYG37"/>
      <c r="JYH37"/>
      <c r="JYI37"/>
      <c r="JYJ37"/>
      <c r="JYK37"/>
      <c r="JYL37"/>
      <c r="JYM37"/>
      <c r="JYN37"/>
      <c r="JYO37"/>
      <c r="JYP37"/>
      <c r="JYQ37"/>
      <c r="JYR37"/>
      <c r="JYS37"/>
      <c r="JYT37"/>
      <c r="JYU37"/>
      <c r="JYV37"/>
      <c r="JYW37"/>
      <c r="JYX37"/>
      <c r="JYY37"/>
      <c r="JYZ37"/>
      <c r="JZA37"/>
      <c r="JZB37"/>
      <c r="JZC37"/>
      <c r="JZD37"/>
      <c r="JZE37"/>
      <c r="JZF37"/>
      <c r="JZG37"/>
      <c r="JZH37"/>
      <c r="JZI37"/>
      <c r="JZJ37"/>
      <c r="JZK37"/>
      <c r="JZL37"/>
      <c r="JZM37"/>
      <c r="JZN37"/>
      <c r="JZO37"/>
      <c r="JZP37"/>
      <c r="JZQ37"/>
      <c r="JZR37"/>
      <c r="JZS37"/>
      <c r="JZT37"/>
      <c r="JZU37"/>
      <c r="JZV37"/>
      <c r="JZW37"/>
      <c r="JZX37"/>
      <c r="JZY37"/>
      <c r="JZZ37"/>
      <c r="KAA37"/>
      <c r="KAB37"/>
      <c r="KAC37"/>
      <c r="KAD37"/>
      <c r="KAE37"/>
      <c r="KAF37"/>
      <c r="KAG37"/>
      <c r="KAH37"/>
      <c r="KAI37"/>
      <c r="KAJ37"/>
      <c r="KAK37"/>
      <c r="KAL37"/>
      <c r="KAM37"/>
      <c r="KAN37"/>
      <c r="KAO37"/>
      <c r="KAP37"/>
      <c r="KAQ37"/>
      <c r="KAR37"/>
      <c r="KAS37"/>
      <c r="KAT37"/>
      <c r="KAU37"/>
      <c r="KAV37"/>
      <c r="KAW37"/>
      <c r="KAX37"/>
      <c r="KAY37"/>
      <c r="KAZ37"/>
      <c r="KBA37"/>
      <c r="KBB37"/>
      <c r="KBC37"/>
      <c r="KBD37"/>
      <c r="KBE37"/>
      <c r="KBF37"/>
      <c r="KBG37"/>
      <c r="KBH37"/>
      <c r="KBI37"/>
      <c r="KBJ37"/>
      <c r="KBK37"/>
      <c r="KBL37"/>
      <c r="KBM37"/>
      <c r="KBN37"/>
      <c r="KBO37"/>
      <c r="KBP37"/>
      <c r="KBQ37"/>
      <c r="KBR37"/>
      <c r="KBS37"/>
      <c r="KBT37"/>
      <c r="KBU37"/>
      <c r="KBV37"/>
      <c r="KBW37"/>
      <c r="KBX37"/>
      <c r="KBY37"/>
      <c r="KBZ37"/>
      <c r="KCA37"/>
      <c r="KCB37"/>
      <c r="KCC37"/>
      <c r="KCD37"/>
      <c r="KCE37"/>
      <c r="KCF37"/>
      <c r="KCG37"/>
      <c r="KCH37"/>
      <c r="KCI37"/>
      <c r="KCJ37"/>
      <c r="KCK37"/>
      <c r="KCL37"/>
      <c r="KCM37"/>
      <c r="KCN37"/>
      <c r="KCO37"/>
      <c r="KCP37"/>
      <c r="KCQ37"/>
      <c r="KCR37"/>
      <c r="KCS37"/>
      <c r="KCT37"/>
      <c r="KCU37"/>
      <c r="KCV37"/>
      <c r="KCW37"/>
      <c r="KCX37"/>
      <c r="KCY37"/>
      <c r="KCZ37"/>
      <c r="KDA37"/>
      <c r="KDB37"/>
      <c r="KDC37"/>
      <c r="KDD37"/>
      <c r="KDE37"/>
      <c r="KDF37"/>
      <c r="KDG37"/>
      <c r="KDH37"/>
      <c r="KDI37"/>
      <c r="KDJ37"/>
      <c r="KDK37"/>
      <c r="KDL37"/>
      <c r="KDM37"/>
      <c r="KDN37"/>
      <c r="KDO37"/>
      <c r="KDP37"/>
      <c r="KDQ37"/>
      <c r="KDR37"/>
      <c r="KDS37"/>
      <c r="KDT37"/>
      <c r="KDU37"/>
      <c r="KDV37"/>
      <c r="KDW37"/>
      <c r="KDX37"/>
      <c r="KDY37"/>
      <c r="KDZ37"/>
      <c r="KEA37"/>
      <c r="KEB37"/>
      <c r="KEC37"/>
      <c r="KED37"/>
      <c r="KEE37"/>
      <c r="KEF37"/>
      <c r="KEG37"/>
      <c r="KEH37"/>
      <c r="KEI37"/>
      <c r="KEJ37"/>
      <c r="KEK37"/>
      <c r="KEL37"/>
      <c r="KEM37"/>
      <c r="KEN37"/>
      <c r="KEO37"/>
      <c r="KEP37"/>
      <c r="KEQ37"/>
      <c r="KER37"/>
      <c r="KES37"/>
      <c r="KET37"/>
      <c r="KEU37"/>
      <c r="KEV37"/>
      <c r="KEW37"/>
      <c r="KEX37"/>
      <c r="KEY37"/>
      <c r="KEZ37"/>
      <c r="KFA37"/>
      <c r="KFB37"/>
      <c r="KFC37"/>
      <c r="KFD37"/>
      <c r="KFE37"/>
      <c r="KFF37"/>
      <c r="KFG37"/>
      <c r="KFH37"/>
      <c r="KFI37"/>
      <c r="KFJ37"/>
      <c r="KFK37"/>
      <c r="KFL37"/>
      <c r="KFM37"/>
      <c r="KFN37"/>
      <c r="KFO37"/>
      <c r="KFP37"/>
      <c r="KFQ37"/>
      <c r="KFR37"/>
      <c r="KFS37"/>
      <c r="KFT37"/>
      <c r="KFU37"/>
      <c r="KFV37"/>
      <c r="KFW37"/>
      <c r="KFX37"/>
      <c r="KFY37"/>
      <c r="KFZ37"/>
      <c r="KGA37"/>
      <c r="KGB37"/>
      <c r="KGC37"/>
      <c r="KGD37"/>
      <c r="KGE37"/>
      <c r="KGF37"/>
      <c r="KGG37"/>
      <c r="KGH37"/>
      <c r="KGI37"/>
      <c r="KGJ37"/>
      <c r="KGK37"/>
      <c r="KGL37"/>
      <c r="KGM37"/>
      <c r="KGN37"/>
      <c r="KGO37"/>
      <c r="KGP37"/>
      <c r="KGQ37"/>
      <c r="KGR37"/>
      <c r="KGS37"/>
      <c r="KGT37"/>
      <c r="KGU37"/>
      <c r="KGV37"/>
      <c r="KGW37"/>
      <c r="KGX37"/>
      <c r="KGY37"/>
      <c r="KGZ37"/>
      <c r="KHA37"/>
      <c r="KHB37"/>
      <c r="KHC37"/>
      <c r="KHD37"/>
      <c r="KHE37"/>
      <c r="KHF37"/>
      <c r="KHG37"/>
      <c r="KHH37"/>
      <c r="KHI37"/>
      <c r="KHJ37"/>
      <c r="KHK37"/>
      <c r="KHL37"/>
      <c r="KHM37"/>
      <c r="KHN37"/>
      <c r="KHO37"/>
      <c r="KHP37"/>
      <c r="KHQ37"/>
      <c r="KHR37"/>
      <c r="KHS37"/>
      <c r="KHT37"/>
      <c r="KHU37"/>
      <c r="KHV37"/>
      <c r="KHW37"/>
      <c r="KHX37"/>
      <c r="KHY37"/>
      <c r="KHZ37"/>
      <c r="KIA37"/>
      <c r="KIB37"/>
      <c r="KIC37"/>
      <c r="KID37"/>
      <c r="KIE37"/>
      <c r="KIF37"/>
      <c r="KIG37"/>
      <c r="KIH37"/>
      <c r="KII37"/>
      <c r="KIJ37"/>
      <c r="KIK37"/>
      <c r="KIL37"/>
      <c r="KIM37"/>
      <c r="KIN37"/>
      <c r="KIO37"/>
      <c r="KIP37"/>
      <c r="KIQ37"/>
      <c r="KIR37"/>
      <c r="KIS37"/>
      <c r="KIT37"/>
      <c r="KIU37"/>
      <c r="KIV37"/>
      <c r="KIW37"/>
      <c r="KIX37"/>
      <c r="KIY37"/>
      <c r="KIZ37"/>
      <c r="KJA37"/>
      <c r="KJB37"/>
      <c r="KJC37"/>
      <c r="KJD37"/>
      <c r="KJE37"/>
      <c r="KJF37"/>
      <c r="KJG37"/>
      <c r="KJH37"/>
      <c r="KJI37"/>
      <c r="KJJ37"/>
      <c r="KJK37"/>
      <c r="KJL37"/>
      <c r="KJM37"/>
      <c r="KJN37"/>
      <c r="KJO37"/>
      <c r="KJP37"/>
      <c r="KJQ37"/>
      <c r="KJR37"/>
      <c r="KJS37"/>
      <c r="KJT37"/>
      <c r="KJU37"/>
      <c r="KJV37"/>
      <c r="KJW37"/>
      <c r="KJX37"/>
      <c r="KJY37"/>
      <c r="KJZ37"/>
      <c r="KKA37"/>
      <c r="KKB37"/>
      <c r="KKC37"/>
      <c r="KKD37"/>
      <c r="KKE37"/>
      <c r="KKF37"/>
      <c r="KKG37"/>
      <c r="KKH37"/>
      <c r="KKI37"/>
      <c r="KKJ37"/>
      <c r="KKK37"/>
      <c r="KKL37"/>
      <c r="KKM37"/>
      <c r="KKN37"/>
      <c r="KKO37"/>
      <c r="KKP37"/>
      <c r="KKQ37"/>
      <c r="KKR37"/>
      <c r="KKS37"/>
      <c r="KKT37"/>
      <c r="KKU37"/>
      <c r="KKV37"/>
      <c r="KKW37"/>
      <c r="KKX37"/>
      <c r="KKY37"/>
      <c r="KKZ37"/>
      <c r="KLA37"/>
      <c r="KLB37"/>
      <c r="KLC37"/>
      <c r="KLD37"/>
      <c r="KLE37"/>
      <c r="KLF37"/>
      <c r="KLG37"/>
      <c r="KLH37"/>
      <c r="KLI37"/>
      <c r="KLJ37"/>
      <c r="KLK37"/>
      <c r="KLL37"/>
      <c r="KLM37"/>
      <c r="KLN37"/>
      <c r="KLO37"/>
      <c r="KLP37"/>
      <c r="KLQ37"/>
      <c r="KLR37"/>
      <c r="KLS37"/>
      <c r="KLT37"/>
      <c r="KLU37"/>
      <c r="KLV37"/>
      <c r="KLW37"/>
      <c r="KLX37"/>
      <c r="KLY37"/>
      <c r="KLZ37"/>
      <c r="KMA37"/>
      <c r="KMB37"/>
      <c r="KMC37"/>
      <c r="KMD37"/>
      <c r="KME37"/>
      <c r="KMF37"/>
      <c r="KMG37"/>
      <c r="KMH37"/>
      <c r="KMI37"/>
      <c r="KMJ37"/>
      <c r="KMK37"/>
      <c r="KML37"/>
      <c r="KMM37"/>
      <c r="KMN37"/>
      <c r="KMO37"/>
      <c r="KMP37"/>
      <c r="KMQ37"/>
      <c r="KMR37"/>
      <c r="KMS37"/>
      <c r="KMT37"/>
      <c r="KMU37"/>
      <c r="KMV37"/>
      <c r="KMW37"/>
      <c r="KMX37"/>
      <c r="KMY37"/>
      <c r="KMZ37"/>
      <c r="KNA37"/>
      <c r="KNB37"/>
      <c r="KNC37"/>
      <c r="KND37"/>
      <c r="KNE37"/>
      <c r="KNF37"/>
      <c r="KNG37"/>
      <c r="KNH37"/>
      <c r="KNI37"/>
      <c r="KNJ37"/>
      <c r="KNK37"/>
      <c r="KNL37"/>
      <c r="KNM37"/>
      <c r="KNN37"/>
      <c r="KNO37"/>
      <c r="KNP37"/>
      <c r="KNQ37"/>
      <c r="KNR37"/>
      <c r="KNS37"/>
      <c r="KNT37"/>
      <c r="KNU37"/>
      <c r="KNV37"/>
      <c r="KNW37"/>
      <c r="KNX37"/>
      <c r="KNY37"/>
      <c r="KNZ37"/>
      <c r="KOA37"/>
      <c r="KOB37"/>
      <c r="KOC37"/>
      <c r="KOD37"/>
      <c r="KOE37"/>
      <c r="KOF37"/>
      <c r="KOG37"/>
      <c r="KOH37"/>
      <c r="KOI37"/>
      <c r="KOJ37"/>
      <c r="KOK37"/>
      <c r="KOL37"/>
      <c r="KOM37"/>
      <c r="KON37"/>
      <c r="KOO37"/>
      <c r="KOP37"/>
      <c r="KOQ37"/>
      <c r="KOR37"/>
      <c r="KOS37"/>
      <c r="KOT37"/>
      <c r="KOU37"/>
      <c r="KOV37"/>
      <c r="KOW37"/>
      <c r="KOX37"/>
      <c r="KOY37"/>
      <c r="KOZ37"/>
      <c r="KPA37"/>
      <c r="KPB37"/>
      <c r="KPC37"/>
      <c r="KPD37"/>
      <c r="KPE37"/>
      <c r="KPF37"/>
      <c r="KPG37"/>
      <c r="KPH37"/>
      <c r="KPI37"/>
      <c r="KPJ37"/>
      <c r="KPK37"/>
      <c r="KPL37"/>
      <c r="KPM37"/>
      <c r="KPN37"/>
      <c r="KPO37"/>
      <c r="KPP37"/>
      <c r="KPQ37"/>
      <c r="KPR37"/>
      <c r="KPS37"/>
      <c r="KPT37"/>
      <c r="KPU37"/>
      <c r="KPV37"/>
      <c r="KPW37"/>
      <c r="KPX37"/>
      <c r="KPY37"/>
      <c r="KPZ37"/>
      <c r="KQA37"/>
      <c r="KQB37"/>
      <c r="KQC37"/>
      <c r="KQD37"/>
      <c r="KQE37"/>
      <c r="KQF37"/>
      <c r="KQG37"/>
      <c r="KQH37"/>
      <c r="KQI37"/>
      <c r="KQJ37"/>
      <c r="KQK37"/>
      <c r="KQL37"/>
      <c r="KQM37"/>
      <c r="KQN37"/>
      <c r="KQO37"/>
      <c r="KQP37"/>
      <c r="KQQ37"/>
      <c r="KQR37"/>
      <c r="KQS37"/>
      <c r="KQT37"/>
      <c r="KQU37"/>
      <c r="KQV37"/>
      <c r="KQW37"/>
      <c r="KQX37"/>
      <c r="KQY37"/>
      <c r="KQZ37"/>
      <c r="KRA37"/>
      <c r="KRB37"/>
      <c r="KRC37"/>
      <c r="KRD37"/>
      <c r="KRE37"/>
      <c r="KRF37"/>
      <c r="KRG37"/>
      <c r="KRH37"/>
      <c r="KRI37"/>
      <c r="KRJ37"/>
      <c r="KRK37"/>
      <c r="KRL37"/>
      <c r="KRM37"/>
      <c r="KRN37"/>
      <c r="KRO37"/>
      <c r="KRP37"/>
      <c r="KRQ37"/>
      <c r="KRR37"/>
      <c r="KRS37"/>
      <c r="KRT37"/>
      <c r="KRU37"/>
      <c r="KRV37"/>
      <c r="KRW37"/>
      <c r="KRX37"/>
      <c r="KRY37"/>
      <c r="KRZ37"/>
      <c r="KSA37"/>
      <c r="KSB37"/>
      <c r="KSC37"/>
      <c r="KSD37"/>
      <c r="KSE37"/>
      <c r="KSF37"/>
      <c r="KSG37"/>
      <c r="KSH37"/>
      <c r="KSI37"/>
      <c r="KSJ37"/>
      <c r="KSK37"/>
      <c r="KSL37"/>
      <c r="KSM37"/>
      <c r="KSN37"/>
      <c r="KSO37"/>
      <c r="KSP37"/>
      <c r="KSQ37"/>
      <c r="KSR37"/>
      <c r="KSS37"/>
      <c r="KST37"/>
      <c r="KSU37"/>
      <c r="KSV37"/>
      <c r="KSW37"/>
      <c r="KSX37"/>
      <c r="KSY37"/>
      <c r="KSZ37"/>
      <c r="KTA37"/>
      <c r="KTB37"/>
      <c r="KTC37"/>
      <c r="KTD37"/>
      <c r="KTE37"/>
      <c r="KTF37"/>
      <c r="KTG37"/>
      <c r="KTH37"/>
      <c r="KTI37"/>
      <c r="KTJ37"/>
      <c r="KTK37"/>
      <c r="KTL37"/>
      <c r="KTM37"/>
      <c r="KTN37"/>
      <c r="KTO37"/>
      <c r="KTP37"/>
      <c r="KTQ37"/>
      <c r="KTR37"/>
      <c r="KTS37"/>
      <c r="KTT37"/>
      <c r="KTU37"/>
      <c r="KTV37"/>
      <c r="KTW37"/>
      <c r="KTX37"/>
      <c r="KTY37"/>
      <c r="KTZ37"/>
      <c r="KUA37"/>
      <c r="KUB37"/>
      <c r="KUC37"/>
      <c r="KUD37"/>
      <c r="KUE37"/>
      <c r="KUF37"/>
      <c r="KUG37"/>
      <c r="KUH37"/>
      <c r="KUI37"/>
      <c r="KUJ37"/>
      <c r="KUK37"/>
      <c r="KUL37"/>
      <c r="KUM37"/>
      <c r="KUN37"/>
      <c r="KUO37"/>
      <c r="KUP37"/>
      <c r="KUQ37"/>
      <c r="KUR37"/>
      <c r="KUS37"/>
      <c r="KUT37"/>
      <c r="KUU37"/>
      <c r="KUV37"/>
      <c r="KUW37"/>
      <c r="KUX37"/>
      <c r="KUY37"/>
      <c r="KUZ37"/>
      <c r="KVA37"/>
      <c r="KVB37"/>
      <c r="KVC37"/>
      <c r="KVD37"/>
      <c r="KVE37"/>
      <c r="KVF37"/>
      <c r="KVG37"/>
      <c r="KVH37"/>
      <c r="KVI37"/>
      <c r="KVJ37"/>
      <c r="KVK37"/>
      <c r="KVL37"/>
      <c r="KVM37"/>
      <c r="KVN37"/>
      <c r="KVO37"/>
      <c r="KVP37"/>
      <c r="KVQ37"/>
      <c r="KVR37"/>
      <c r="KVS37"/>
      <c r="KVT37"/>
      <c r="KVU37"/>
      <c r="KVV37"/>
      <c r="KVW37"/>
      <c r="KVX37"/>
      <c r="KVY37"/>
      <c r="KVZ37"/>
      <c r="KWA37"/>
      <c r="KWB37"/>
      <c r="KWC37"/>
      <c r="KWD37"/>
      <c r="KWE37"/>
      <c r="KWF37"/>
      <c r="KWG37"/>
      <c r="KWH37"/>
      <c r="KWI37"/>
      <c r="KWJ37"/>
      <c r="KWK37"/>
      <c r="KWL37"/>
      <c r="KWM37"/>
      <c r="KWN37"/>
      <c r="KWO37"/>
      <c r="KWP37"/>
      <c r="KWQ37"/>
      <c r="KWR37"/>
      <c r="KWS37"/>
      <c r="KWT37"/>
      <c r="KWU37"/>
      <c r="KWV37"/>
      <c r="KWW37"/>
      <c r="KWX37"/>
      <c r="KWY37"/>
      <c r="KWZ37"/>
      <c r="KXA37"/>
      <c r="KXB37"/>
      <c r="KXC37"/>
      <c r="KXD37"/>
      <c r="KXE37"/>
      <c r="KXF37"/>
      <c r="KXG37"/>
      <c r="KXH37"/>
      <c r="KXI37"/>
      <c r="KXJ37"/>
      <c r="KXK37"/>
      <c r="KXL37"/>
      <c r="KXM37"/>
      <c r="KXN37"/>
      <c r="KXO37"/>
      <c r="KXP37"/>
      <c r="KXQ37"/>
      <c r="KXR37"/>
      <c r="KXS37"/>
      <c r="KXT37"/>
      <c r="KXU37"/>
      <c r="KXV37"/>
      <c r="KXW37"/>
      <c r="KXX37"/>
      <c r="KXY37"/>
      <c r="KXZ37"/>
      <c r="KYA37"/>
      <c r="KYB37"/>
      <c r="KYC37"/>
      <c r="KYD37"/>
      <c r="KYE37"/>
      <c r="KYF37"/>
      <c r="KYG37"/>
      <c r="KYH37"/>
      <c r="KYI37"/>
      <c r="KYJ37"/>
      <c r="KYK37"/>
      <c r="KYL37"/>
      <c r="KYM37"/>
      <c r="KYN37"/>
      <c r="KYO37"/>
      <c r="KYP37"/>
      <c r="KYQ37"/>
      <c r="KYR37"/>
      <c r="KYS37"/>
      <c r="KYT37"/>
      <c r="KYU37"/>
      <c r="KYV37"/>
      <c r="KYW37"/>
      <c r="KYX37"/>
      <c r="KYY37"/>
      <c r="KYZ37"/>
      <c r="KZA37"/>
      <c r="KZB37"/>
      <c r="KZC37"/>
      <c r="KZD37"/>
      <c r="KZE37"/>
      <c r="KZF37"/>
      <c r="KZG37"/>
      <c r="KZH37"/>
      <c r="KZI37"/>
      <c r="KZJ37"/>
      <c r="KZK37"/>
      <c r="KZL37"/>
      <c r="KZM37"/>
      <c r="KZN37"/>
      <c r="KZO37"/>
      <c r="KZP37"/>
      <c r="KZQ37"/>
      <c r="KZR37"/>
      <c r="KZS37"/>
      <c r="KZT37"/>
      <c r="KZU37"/>
      <c r="KZV37"/>
      <c r="KZW37"/>
      <c r="KZX37"/>
      <c r="KZY37"/>
      <c r="KZZ37"/>
      <c r="LAA37"/>
      <c r="LAB37"/>
      <c r="LAC37"/>
      <c r="LAD37"/>
      <c r="LAE37"/>
      <c r="LAF37"/>
      <c r="LAG37"/>
      <c r="LAH37"/>
      <c r="LAI37"/>
      <c r="LAJ37"/>
      <c r="LAK37"/>
      <c r="LAL37"/>
      <c r="LAM37"/>
      <c r="LAN37"/>
      <c r="LAO37"/>
      <c r="LAP37"/>
      <c r="LAQ37"/>
      <c r="LAR37"/>
      <c r="LAS37"/>
      <c r="LAT37"/>
      <c r="LAU37"/>
      <c r="LAV37"/>
      <c r="LAW37"/>
      <c r="LAX37"/>
      <c r="LAY37"/>
      <c r="LAZ37"/>
      <c r="LBA37"/>
      <c r="LBB37"/>
      <c r="LBC37"/>
      <c r="LBD37"/>
      <c r="LBE37"/>
      <c r="LBF37"/>
      <c r="LBG37"/>
      <c r="LBH37"/>
      <c r="LBI37"/>
      <c r="LBJ37"/>
      <c r="LBK37"/>
      <c r="LBL37"/>
      <c r="LBM37"/>
      <c r="LBN37"/>
      <c r="LBO37"/>
      <c r="LBP37"/>
      <c r="LBQ37"/>
      <c r="LBR37"/>
      <c r="LBS37"/>
      <c r="LBT37"/>
      <c r="LBU37"/>
      <c r="LBV37"/>
      <c r="LBW37"/>
      <c r="LBX37"/>
      <c r="LBY37"/>
      <c r="LBZ37"/>
      <c r="LCA37"/>
      <c r="LCB37"/>
      <c r="LCC37"/>
      <c r="LCD37"/>
      <c r="LCE37"/>
      <c r="LCF37"/>
      <c r="LCG37"/>
      <c r="LCH37"/>
      <c r="LCI37"/>
      <c r="LCJ37"/>
      <c r="LCK37"/>
      <c r="LCL37"/>
      <c r="LCM37"/>
      <c r="LCN37"/>
      <c r="LCO37"/>
      <c r="LCP37"/>
      <c r="LCQ37"/>
      <c r="LCR37"/>
      <c r="LCS37"/>
      <c r="LCT37"/>
      <c r="LCU37"/>
      <c r="LCV37"/>
      <c r="LCW37"/>
      <c r="LCX37"/>
      <c r="LCY37"/>
      <c r="LCZ37"/>
      <c r="LDA37"/>
      <c r="LDB37"/>
      <c r="LDC37"/>
      <c r="LDD37"/>
      <c r="LDE37"/>
      <c r="LDF37"/>
      <c r="LDG37"/>
      <c r="LDH37"/>
      <c r="LDI37"/>
      <c r="LDJ37"/>
      <c r="LDK37"/>
      <c r="LDL37"/>
      <c r="LDM37"/>
      <c r="LDN37"/>
      <c r="LDO37"/>
      <c r="LDP37"/>
      <c r="LDQ37"/>
      <c r="LDR37"/>
      <c r="LDS37"/>
      <c r="LDT37"/>
      <c r="LDU37"/>
      <c r="LDV37"/>
      <c r="LDW37"/>
      <c r="LDX37"/>
      <c r="LDY37"/>
      <c r="LDZ37"/>
      <c r="LEA37"/>
      <c r="LEB37"/>
      <c r="LEC37"/>
      <c r="LED37"/>
      <c r="LEE37"/>
      <c r="LEF37"/>
      <c r="LEG37"/>
      <c r="LEH37"/>
      <c r="LEI37"/>
      <c r="LEJ37"/>
      <c r="LEK37"/>
      <c r="LEL37"/>
      <c r="LEM37"/>
      <c r="LEN37"/>
      <c r="LEO37"/>
      <c r="LEP37"/>
      <c r="LEQ37"/>
      <c r="LER37"/>
      <c r="LES37"/>
      <c r="LET37"/>
      <c r="LEU37"/>
      <c r="LEV37"/>
      <c r="LEW37"/>
      <c r="LEX37"/>
      <c r="LEY37"/>
      <c r="LEZ37"/>
      <c r="LFA37"/>
      <c r="LFB37"/>
      <c r="LFC37"/>
      <c r="LFD37"/>
      <c r="LFE37"/>
      <c r="LFF37"/>
      <c r="LFG37"/>
      <c r="LFH37"/>
      <c r="LFI37"/>
      <c r="LFJ37"/>
      <c r="LFK37"/>
      <c r="LFL37"/>
      <c r="LFM37"/>
      <c r="LFN37"/>
      <c r="LFO37"/>
      <c r="LFP37"/>
      <c r="LFQ37"/>
      <c r="LFR37"/>
      <c r="LFS37"/>
      <c r="LFT37"/>
      <c r="LFU37"/>
      <c r="LFV37"/>
      <c r="LFW37"/>
      <c r="LFX37"/>
      <c r="LFY37"/>
      <c r="LFZ37"/>
      <c r="LGA37"/>
      <c r="LGB37"/>
      <c r="LGC37"/>
      <c r="LGD37"/>
      <c r="LGE37"/>
      <c r="LGF37"/>
      <c r="LGG37"/>
      <c r="LGH37"/>
      <c r="LGI37"/>
      <c r="LGJ37"/>
      <c r="LGK37"/>
      <c r="LGL37"/>
      <c r="LGM37"/>
      <c r="LGN37"/>
      <c r="LGO37"/>
      <c r="LGP37"/>
      <c r="LGQ37"/>
      <c r="LGR37"/>
      <c r="LGS37"/>
      <c r="LGT37"/>
      <c r="LGU37"/>
      <c r="LGV37"/>
      <c r="LGW37"/>
      <c r="LGX37"/>
      <c r="LGY37"/>
      <c r="LGZ37"/>
      <c r="LHA37"/>
      <c r="LHB37"/>
      <c r="LHC37"/>
      <c r="LHD37"/>
      <c r="LHE37"/>
      <c r="LHF37"/>
      <c r="LHG37"/>
      <c r="LHH37"/>
      <c r="LHI37"/>
      <c r="LHJ37"/>
      <c r="LHK37"/>
      <c r="LHL37"/>
      <c r="LHM37"/>
      <c r="LHN37"/>
      <c r="LHO37"/>
      <c r="LHP37"/>
      <c r="LHQ37"/>
      <c r="LHR37"/>
      <c r="LHS37"/>
      <c r="LHT37"/>
      <c r="LHU37"/>
      <c r="LHV37"/>
      <c r="LHW37"/>
      <c r="LHX37"/>
      <c r="LHY37"/>
      <c r="LHZ37"/>
      <c r="LIA37"/>
      <c r="LIB37"/>
      <c r="LIC37"/>
      <c r="LID37"/>
      <c r="LIE37"/>
      <c r="LIF37"/>
      <c r="LIG37"/>
      <c r="LIH37"/>
      <c r="LII37"/>
      <c r="LIJ37"/>
      <c r="LIK37"/>
      <c r="LIL37"/>
      <c r="LIM37"/>
      <c r="LIN37"/>
      <c r="LIO37"/>
      <c r="LIP37"/>
      <c r="LIQ37"/>
      <c r="LIR37"/>
      <c r="LIS37"/>
      <c r="LIT37"/>
      <c r="LIU37"/>
      <c r="LIV37"/>
      <c r="LIW37"/>
      <c r="LIX37"/>
      <c r="LIY37"/>
      <c r="LIZ37"/>
      <c r="LJA37"/>
      <c r="LJB37"/>
      <c r="LJC37"/>
      <c r="LJD37"/>
      <c r="LJE37"/>
      <c r="LJF37"/>
      <c r="LJG37"/>
      <c r="LJH37"/>
      <c r="LJI37"/>
      <c r="LJJ37"/>
      <c r="LJK37"/>
      <c r="LJL37"/>
      <c r="LJM37"/>
      <c r="LJN37"/>
      <c r="LJO37"/>
      <c r="LJP37"/>
      <c r="LJQ37"/>
      <c r="LJR37"/>
      <c r="LJS37"/>
      <c r="LJT37"/>
      <c r="LJU37"/>
      <c r="LJV37"/>
      <c r="LJW37"/>
      <c r="LJX37"/>
      <c r="LJY37"/>
      <c r="LJZ37"/>
      <c r="LKA37"/>
      <c r="LKB37"/>
      <c r="LKC37"/>
      <c r="LKD37"/>
      <c r="LKE37"/>
      <c r="LKF37"/>
      <c r="LKG37"/>
      <c r="LKH37"/>
      <c r="LKI37"/>
      <c r="LKJ37"/>
      <c r="LKK37"/>
      <c r="LKL37"/>
      <c r="LKM37"/>
      <c r="LKN37"/>
      <c r="LKO37"/>
      <c r="LKP37"/>
      <c r="LKQ37"/>
      <c r="LKR37"/>
      <c r="LKS37"/>
      <c r="LKT37"/>
      <c r="LKU37"/>
      <c r="LKV37"/>
      <c r="LKW37"/>
      <c r="LKX37"/>
      <c r="LKY37"/>
      <c r="LKZ37"/>
      <c r="LLA37"/>
      <c r="LLB37"/>
      <c r="LLC37"/>
      <c r="LLD37"/>
      <c r="LLE37"/>
      <c r="LLF37"/>
      <c r="LLG37"/>
      <c r="LLH37"/>
      <c r="LLI37"/>
      <c r="LLJ37"/>
      <c r="LLK37"/>
      <c r="LLL37"/>
      <c r="LLM37"/>
      <c r="LLN37"/>
      <c r="LLO37"/>
      <c r="LLP37"/>
      <c r="LLQ37"/>
      <c r="LLR37"/>
      <c r="LLS37"/>
      <c r="LLT37"/>
      <c r="LLU37"/>
      <c r="LLV37"/>
      <c r="LLW37"/>
      <c r="LLX37"/>
      <c r="LLY37"/>
      <c r="LLZ37"/>
      <c r="LMA37"/>
      <c r="LMB37"/>
      <c r="LMC37"/>
      <c r="LMD37"/>
      <c r="LME37"/>
      <c r="LMF37"/>
      <c r="LMG37"/>
      <c r="LMH37"/>
      <c r="LMI37"/>
      <c r="LMJ37"/>
      <c r="LMK37"/>
      <c r="LML37"/>
      <c r="LMM37"/>
      <c r="LMN37"/>
      <c r="LMO37"/>
      <c r="LMP37"/>
      <c r="LMQ37"/>
      <c r="LMR37"/>
      <c r="LMS37"/>
      <c r="LMT37"/>
      <c r="LMU37"/>
      <c r="LMV37"/>
      <c r="LMW37"/>
      <c r="LMX37"/>
      <c r="LMY37"/>
      <c r="LMZ37"/>
      <c r="LNA37"/>
      <c r="LNB37"/>
      <c r="LNC37"/>
      <c r="LND37"/>
      <c r="LNE37"/>
      <c r="LNF37"/>
      <c r="LNG37"/>
      <c r="LNH37"/>
      <c r="LNI37"/>
      <c r="LNJ37"/>
      <c r="LNK37"/>
      <c r="LNL37"/>
      <c r="LNM37"/>
      <c r="LNN37"/>
      <c r="LNO37"/>
      <c r="LNP37"/>
      <c r="LNQ37"/>
      <c r="LNR37"/>
      <c r="LNS37"/>
      <c r="LNT37"/>
      <c r="LNU37"/>
      <c r="LNV37"/>
      <c r="LNW37"/>
      <c r="LNX37"/>
      <c r="LNY37"/>
      <c r="LNZ37"/>
      <c r="LOA37"/>
      <c r="LOB37"/>
      <c r="LOC37"/>
      <c r="LOD37"/>
      <c r="LOE37"/>
      <c r="LOF37"/>
      <c r="LOG37"/>
      <c r="LOH37"/>
      <c r="LOI37"/>
      <c r="LOJ37"/>
      <c r="LOK37"/>
      <c r="LOL37"/>
      <c r="LOM37"/>
      <c r="LON37"/>
      <c r="LOO37"/>
      <c r="LOP37"/>
      <c r="LOQ37"/>
      <c r="LOR37"/>
      <c r="LOS37"/>
      <c r="LOT37"/>
      <c r="LOU37"/>
      <c r="LOV37"/>
      <c r="LOW37"/>
      <c r="LOX37"/>
      <c r="LOY37"/>
      <c r="LOZ37"/>
      <c r="LPA37"/>
      <c r="LPB37"/>
      <c r="LPC37"/>
      <c r="LPD37"/>
      <c r="LPE37"/>
      <c r="LPF37"/>
      <c r="LPG37"/>
      <c r="LPH37"/>
      <c r="LPI37"/>
      <c r="LPJ37"/>
      <c r="LPK37"/>
      <c r="LPL37"/>
      <c r="LPM37"/>
      <c r="LPN37"/>
      <c r="LPO37"/>
      <c r="LPP37"/>
      <c r="LPQ37"/>
      <c r="LPR37"/>
      <c r="LPS37"/>
      <c r="LPT37"/>
      <c r="LPU37"/>
      <c r="LPV37"/>
      <c r="LPW37"/>
      <c r="LPX37"/>
      <c r="LPY37"/>
      <c r="LPZ37"/>
      <c r="LQA37"/>
      <c r="LQB37"/>
      <c r="LQC37"/>
      <c r="LQD37"/>
      <c r="LQE37"/>
      <c r="LQF37"/>
      <c r="LQG37"/>
      <c r="LQH37"/>
      <c r="LQI37"/>
      <c r="LQJ37"/>
      <c r="LQK37"/>
      <c r="LQL37"/>
      <c r="LQM37"/>
      <c r="LQN37"/>
      <c r="LQO37"/>
      <c r="LQP37"/>
      <c r="LQQ37"/>
      <c r="LQR37"/>
      <c r="LQS37"/>
      <c r="LQT37"/>
      <c r="LQU37"/>
      <c r="LQV37"/>
      <c r="LQW37"/>
      <c r="LQX37"/>
      <c r="LQY37"/>
      <c r="LQZ37"/>
      <c r="LRA37"/>
      <c r="LRB37"/>
      <c r="LRC37"/>
      <c r="LRD37"/>
      <c r="LRE37"/>
      <c r="LRF37"/>
      <c r="LRG37"/>
      <c r="LRH37"/>
      <c r="LRI37"/>
      <c r="LRJ37"/>
      <c r="LRK37"/>
      <c r="LRL37"/>
      <c r="LRM37"/>
      <c r="LRN37"/>
      <c r="LRO37"/>
      <c r="LRP37"/>
      <c r="LRQ37"/>
      <c r="LRR37"/>
      <c r="LRS37"/>
      <c r="LRT37"/>
      <c r="LRU37"/>
      <c r="LRV37"/>
      <c r="LRW37"/>
      <c r="LRX37"/>
      <c r="LRY37"/>
      <c r="LRZ37"/>
      <c r="LSA37"/>
      <c r="LSB37"/>
      <c r="LSC37"/>
      <c r="LSD37"/>
      <c r="LSE37"/>
      <c r="LSF37"/>
      <c r="LSG37"/>
      <c r="LSH37"/>
      <c r="LSI37"/>
      <c r="LSJ37"/>
      <c r="LSK37"/>
      <c r="LSL37"/>
      <c r="LSM37"/>
      <c r="LSN37"/>
      <c r="LSO37"/>
      <c r="LSP37"/>
      <c r="LSQ37"/>
      <c r="LSR37"/>
      <c r="LSS37"/>
      <c r="LST37"/>
      <c r="LSU37"/>
      <c r="LSV37"/>
      <c r="LSW37"/>
      <c r="LSX37"/>
      <c r="LSY37"/>
      <c r="LSZ37"/>
      <c r="LTA37"/>
      <c r="LTB37"/>
      <c r="LTC37"/>
      <c r="LTD37"/>
      <c r="LTE37"/>
      <c r="LTF37"/>
      <c r="LTG37"/>
      <c r="LTH37"/>
      <c r="LTI37"/>
      <c r="LTJ37"/>
      <c r="LTK37"/>
      <c r="LTL37"/>
      <c r="LTM37"/>
      <c r="LTN37"/>
      <c r="LTO37"/>
      <c r="LTP37"/>
      <c r="LTQ37"/>
      <c r="LTR37"/>
      <c r="LTS37"/>
      <c r="LTT37"/>
      <c r="LTU37"/>
      <c r="LTV37"/>
      <c r="LTW37"/>
      <c r="LTX37"/>
      <c r="LTY37"/>
      <c r="LTZ37"/>
      <c r="LUA37"/>
      <c r="LUB37"/>
      <c r="LUC37"/>
      <c r="LUD37"/>
      <c r="LUE37"/>
      <c r="LUF37"/>
      <c r="LUG37"/>
      <c r="LUH37"/>
      <c r="LUI37"/>
      <c r="LUJ37"/>
      <c r="LUK37"/>
      <c r="LUL37"/>
      <c r="LUM37"/>
      <c r="LUN37"/>
      <c r="LUO37"/>
      <c r="LUP37"/>
      <c r="LUQ37"/>
      <c r="LUR37"/>
      <c r="LUS37"/>
      <c r="LUT37"/>
      <c r="LUU37"/>
      <c r="LUV37"/>
      <c r="LUW37"/>
      <c r="LUX37"/>
      <c r="LUY37"/>
      <c r="LUZ37"/>
      <c r="LVA37"/>
      <c r="LVB37"/>
      <c r="LVC37"/>
      <c r="LVD37"/>
      <c r="LVE37"/>
      <c r="LVF37"/>
      <c r="LVG37"/>
      <c r="LVH37"/>
      <c r="LVI37"/>
      <c r="LVJ37"/>
      <c r="LVK37"/>
      <c r="LVL37"/>
      <c r="LVM37"/>
      <c r="LVN37"/>
      <c r="LVO37"/>
      <c r="LVP37"/>
      <c r="LVQ37"/>
      <c r="LVR37"/>
      <c r="LVS37"/>
      <c r="LVT37"/>
      <c r="LVU37"/>
      <c r="LVV37"/>
      <c r="LVW37"/>
      <c r="LVX37"/>
      <c r="LVY37"/>
      <c r="LVZ37"/>
      <c r="LWA37"/>
      <c r="LWB37"/>
      <c r="LWC37"/>
      <c r="LWD37"/>
      <c r="LWE37"/>
      <c r="LWF37"/>
      <c r="LWG37"/>
      <c r="LWH37"/>
      <c r="LWI37"/>
      <c r="LWJ37"/>
      <c r="LWK37"/>
      <c r="LWL37"/>
      <c r="LWM37"/>
      <c r="LWN37"/>
      <c r="LWO37"/>
      <c r="LWP37"/>
      <c r="LWQ37"/>
      <c r="LWR37"/>
      <c r="LWS37"/>
      <c r="LWT37"/>
      <c r="LWU37"/>
      <c r="LWV37"/>
      <c r="LWW37"/>
      <c r="LWX37"/>
      <c r="LWY37"/>
      <c r="LWZ37"/>
      <c r="LXA37"/>
      <c r="LXB37"/>
      <c r="LXC37"/>
      <c r="LXD37"/>
      <c r="LXE37"/>
      <c r="LXF37"/>
      <c r="LXG37"/>
      <c r="LXH37"/>
      <c r="LXI37"/>
      <c r="LXJ37"/>
      <c r="LXK37"/>
      <c r="LXL37"/>
      <c r="LXM37"/>
      <c r="LXN37"/>
      <c r="LXO37"/>
      <c r="LXP37"/>
      <c r="LXQ37"/>
      <c r="LXR37"/>
      <c r="LXS37"/>
      <c r="LXT37"/>
      <c r="LXU37"/>
      <c r="LXV37"/>
      <c r="LXW37"/>
      <c r="LXX37"/>
      <c r="LXY37"/>
      <c r="LXZ37"/>
      <c r="LYA37"/>
      <c r="LYB37"/>
      <c r="LYC37"/>
      <c r="LYD37"/>
      <c r="LYE37"/>
      <c r="LYF37"/>
      <c r="LYG37"/>
      <c r="LYH37"/>
      <c r="LYI37"/>
      <c r="LYJ37"/>
      <c r="LYK37"/>
      <c r="LYL37"/>
      <c r="LYM37"/>
      <c r="LYN37"/>
      <c r="LYO37"/>
      <c r="LYP37"/>
      <c r="LYQ37"/>
      <c r="LYR37"/>
      <c r="LYS37"/>
      <c r="LYT37"/>
      <c r="LYU37"/>
      <c r="LYV37"/>
      <c r="LYW37"/>
      <c r="LYX37"/>
      <c r="LYY37"/>
      <c r="LYZ37"/>
      <c r="LZA37"/>
      <c r="LZB37"/>
      <c r="LZC37"/>
      <c r="LZD37"/>
      <c r="LZE37"/>
      <c r="LZF37"/>
      <c r="LZG37"/>
      <c r="LZH37"/>
      <c r="LZI37"/>
      <c r="LZJ37"/>
      <c r="LZK37"/>
      <c r="LZL37"/>
      <c r="LZM37"/>
      <c r="LZN37"/>
      <c r="LZO37"/>
      <c r="LZP37"/>
      <c r="LZQ37"/>
      <c r="LZR37"/>
      <c r="LZS37"/>
      <c r="LZT37"/>
      <c r="LZU37"/>
      <c r="LZV37"/>
      <c r="LZW37"/>
      <c r="LZX37"/>
      <c r="LZY37"/>
      <c r="LZZ37"/>
      <c r="MAA37"/>
      <c r="MAB37"/>
      <c r="MAC37"/>
      <c r="MAD37"/>
      <c r="MAE37"/>
      <c r="MAF37"/>
      <c r="MAG37"/>
      <c r="MAH37"/>
      <c r="MAI37"/>
      <c r="MAJ37"/>
      <c r="MAK37"/>
      <c r="MAL37"/>
      <c r="MAM37"/>
      <c r="MAN37"/>
      <c r="MAO37"/>
      <c r="MAP37"/>
      <c r="MAQ37"/>
      <c r="MAR37"/>
      <c r="MAS37"/>
      <c r="MAT37"/>
      <c r="MAU37"/>
      <c r="MAV37"/>
      <c r="MAW37"/>
      <c r="MAX37"/>
      <c r="MAY37"/>
      <c r="MAZ37"/>
      <c r="MBA37"/>
      <c r="MBB37"/>
      <c r="MBC37"/>
      <c r="MBD37"/>
      <c r="MBE37"/>
      <c r="MBF37"/>
      <c r="MBG37"/>
      <c r="MBH37"/>
      <c r="MBI37"/>
      <c r="MBJ37"/>
      <c r="MBK37"/>
      <c r="MBL37"/>
      <c r="MBM37"/>
      <c r="MBN37"/>
      <c r="MBO37"/>
      <c r="MBP37"/>
      <c r="MBQ37"/>
      <c r="MBR37"/>
      <c r="MBS37"/>
      <c r="MBT37"/>
      <c r="MBU37"/>
      <c r="MBV37"/>
      <c r="MBW37"/>
      <c r="MBX37"/>
      <c r="MBY37"/>
      <c r="MBZ37"/>
      <c r="MCA37"/>
      <c r="MCB37"/>
      <c r="MCC37"/>
      <c r="MCD37"/>
      <c r="MCE37"/>
      <c r="MCF37"/>
      <c r="MCG37"/>
      <c r="MCH37"/>
      <c r="MCI37"/>
      <c r="MCJ37"/>
      <c r="MCK37"/>
      <c r="MCL37"/>
      <c r="MCM37"/>
      <c r="MCN37"/>
      <c r="MCO37"/>
      <c r="MCP37"/>
      <c r="MCQ37"/>
      <c r="MCR37"/>
      <c r="MCS37"/>
      <c r="MCT37"/>
      <c r="MCU37"/>
      <c r="MCV37"/>
      <c r="MCW37"/>
      <c r="MCX37"/>
      <c r="MCY37"/>
      <c r="MCZ37"/>
      <c r="MDA37"/>
      <c r="MDB37"/>
      <c r="MDC37"/>
      <c r="MDD37"/>
      <c r="MDE37"/>
      <c r="MDF37"/>
      <c r="MDG37"/>
      <c r="MDH37"/>
      <c r="MDI37"/>
      <c r="MDJ37"/>
      <c r="MDK37"/>
      <c r="MDL37"/>
      <c r="MDM37"/>
      <c r="MDN37"/>
      <c r="MDO37"/>
      <c r="MDP37"/>
      <c r="MDQ37"/>
      <c r="MDR37"/>
      <c r="MDS37"/>
      <c r="MDT37"/>
      <c r="MDU37"/>
      <c r="MDV37"/>
      <c r="MDW37"/>
      <c r="MDX37"/>
      <c r="MDY37"/>
      <c r="MDZ37"/>
      <c r="MEA37"/>
      <c r="MEB37"/>
      <c r="MEC37"/>
      <c r="MED37"/>
      <c r="MEE37"/>
      <c r="MEF37"/>
      <c r="MEG37"/>
      <c r="MEH37"/>
      <c r="MEI37"/>
      <c r="MEJ37"/>
      <c r="MEK37"/>
      <c r="MEL37"/>
      <c r="MEM37"/>
      <c r="MEN37"/>
      <c r="MEO37"/>
      <c r="MEP37"/>
      <c r="MEQ37"/>
      <c r="MER37"/>
      <c r="MES37"/>
      <c r="MET37"/>
      <c r="MEU37"/>
      <c r="MEV37"/>
      <c r="MEW37"/>
      <c r="MEX37"/>
      <c r="MEY37"/>
      <c r="MEZ37"/>
      <c r="MFA37"/>
      <c r="MFB37"/>
      <c r="MFC37"/>
      <c r="MFD37"/>
      <c r="MFE37"/>
      <c r="MFF37"/>
      <c r="MFG37"/>
      <c r="MFH37"/>
      <c r="MFI37"/>
      <c r="MFJ37"/>
      <c r="MFK37"/>
      <c r="MFL37"/>
      <c r="MFM37"/>
      <c r="MFN37"/>
      <c r="MFO37"/>
      <c r="MFP37"/>
      <c r="MFQ37"/>
      <c r="MFR37"/>
      <c r="MFS37"/>
      <c r="MFT37"/>
      <c r="MFU37"/>
      <c r="MFV37"/>
      <c r="MFW37"/>
      <c r="MFX37"/>
      <c r="MFY37"/>
      <c r="MFZ37"/>
      <c r="MGA37"/>
      <c r="MGB37"/>
      <c r="MGC37"/>
      <c r="MGD37"/>
      <c r="MGE37"/>
      <c r="MGF37"/>
      <c r="MGG37"/>
      <c r="MGH37"/>
      <c r="MGI37"/>
      <c r="MGJ37"/>
      <c r="MGK37"/>
      <c r="MGL37"/>
      <c r="MGM37"/>
      <c r="MGN37"/>
      <c r="MGO37"/>
      <c r="MGP37"/>
      <c r="MGQ37"/>
      <c r="MGR37"/>
      <c r="MGS37"/>
      <c r="MGT37"/>
      <c r="MGU37"/>
      <c r="MGV37"/>
      <c r="MGW37"/>
      <c r="MGX37"/>
      <c r="MGY37"/>
      <c r="MGZ37"/>
      <c r="MHA37"/>
      <c r="MHB37"/>
      <c r="MHC37"/>
      <c r="MHD37"/>
      <c r="MHE37"/>
      <c r="MHF37"/>
      <c r="MHG37"/>
      <c r="MHH37"/>
      <c r="MHI37"/>
      <c r="MHJ37"/>
      <c r="MHK37"/>
      <c r="MHL37"/>
      <c r="MHM37"/>
      <c r="MHN37"/>
      <c r="MHO37"/>
      <c r="MHP37"/>
      <c r="MHQ37"/>
      <c r="MHR37"/>
      <c r="MHS37"/>
      <c r="MHT37"/>
      <c r="MHU37"/>
      <c r="MHV37"/>
      <c r="MHW37"/>
      <c r="MHX37"/>
      <c r="MHY37"/>
      <c r="MHZ37"/>
      <c r="MIA37"/>
      <c r="MIB37"/>
      <c r="MIC37"/>
      <c r="MID37"/>
      <c r="MIE37"/>
      <c r="MIF37"/>
      <c r="MIG37"/>
      <c r="MIH37"/>
      <c r="MII37"/>
      <c r="MIJ37"/>
      <c r="MIK37"/>
      <c r="MIL37"/>
      <c r="MIM37"/>
      <c r="MIN37"/>
      <c r="MIO37"/>
      <c r="MIP37"/>
      <c r="MIQ37"/>
      <c r="MIR37"/>
      <c r="MIS37"/>
      <c r="MIT37"/>
      <c r="MIU37"/>
      <c r="MIV37"/>
      <c r="MIW37"/>
      <c r="MIX37"/>
      <c r="MIY37"/>
      <c r="MIZ37"/>
      <c r="MJA37"/>
      <c r="MJB37"/>
      <c r="MJC37"/>
      <c r="MJD37"/>
      <c r="MJE37"/>
      <c r="MJF37"/>
      <c r="MJG37"/>
      <c r="MJH37"/>
      <c r="MJI37"/>
      <c r="MJJ37"/>
      <c r="MJK37"/>
      <c r="MJL37"/>
      <c r="MJM37"/>
      <c r="MJN37"/>
      <c r="MJO37"/>
      <c r="MJP37"/>
      <c r="MJQ37"/>
      <c r="MJR37"/>
      <c r="MJS37"/>
      <c r="MJT37"/>
      <c r="MJU37"/>
      <c r="MJV37"/>
      <c r="MJW37"/>
      <c r="MJX37"/>
      <c r="MJY37"/>
      <c r="MJZ37"/>
      <c r="MKA37"/>
      <c r="MKB37"/>
      <c r="MKC37"/>
      <c r="MKD37"/>
      <c r="MKE37"/>
      <c r="MKF37"/>
      <c r="MKG37"/>
      <c r="MKH37"/>
      <c r="MKI37"/>
      <c r="MKJ37"/>
      <c r="MKK37"/>
      <c r="MKL37"/>
      <c r="MKM37"/>
      <c r="MKN37"/>
      <c r="MKO37"/>
      <c r="MKP37"/>
      <c r="MKQ37"/>
      <c r="MKR37"/>
      <c r="MKS37"/>
      <c r="MKT37"/>
      <c r="MKU37"/>
      <c r="MKV37"/>
      <c r="MKW37"/>
      <c r="MKX37"/>
      <c r="MKY37"/>
      <c r="MKZ37"/>
      <c r="MLA37"/>
      <c r="MLB37"/>
      <c r="MLC37"/>
      <c r="MLD37"/>
      <c r="MLE37"/>
      <c r="MLF37"/>
      <c r="MLG37"/>
      <c r="MLH37"/>
      <c r="MLI37"/>
      <c r="MLJ37"/>
      <c r="MLK37"/>
      <c r="MLL37"/>
      <c r="MLM37"/>
      <c r="MLN37"/>
      <c r="MLO37"/>
      <c r="MLP37"/>
      <c r="MLQ37"/>
      <c r="MLR37"/>
      <c r="MLS37"/>
      <c r="MLT37"/>
      <c r="MLU37"/>
      <c r="MLV37"/>
      <c r="MLW37"/>
      <c r="MLX37"/>
      <c r="MLY37"/>
      <c r="MLZ37"/>
      <c r="MMA37"/>
      <c r="MMB37"/>
      <c r="MMC37"/>
      <c r="MMD37"/>
      <c r="MME37"/>
      <c r="MMF37"/>
      <c r="MMG37"/>
      <c r="MMH37"/>
      <c r="MMI37"/>
      <c r="MMJ37"/>
      <c r="MMK37"/>
      <c r="MML37"/>
      <c r="MMM37"/>
      <c r="MMN37"/>
      <c r="MMO37"/>
      <c r="MMP37"/>
      <c r="MMQ37"/>
      <c r="MMR37"/>
      <c r="MMS37"/>
      <c r="MMT37"/>
      <c r="MMU37"/>
      <c r="MMV37"/>
      <c r="MMW37"/>
      <c r="MMX37"/>
      <c r="MMY37"/>
      <c r="MMZ37"/>
      <c r="MNA37"/>
      <c r="MNB37"/>
      <c r="MNC37"/>
      <c r="MND37"/>
      <c r="MNE37"/>
      <c r="MNF37"/>
      <c r="MNG37"/>
      <c r="MNH37"/>
      <c r="MNI37"/>
      <c r="MNJ37"/>
      <c r="MNK37"/>
      <c r="MNL37"/>
      <c r="MNM37"/>
      <c r="MNN37"/>
      <c r="MNO37"/>
      <c r="MNP37"/>
      <c r="MNQ37"/>
      <c r="MNR37"/>
      <c r="MNS37"/>
      <c r="MNT37"/>
      <c r="MNU37"/>
      <c r="MNV37"/>
      <c r="MNW37"/>
      <c r="MNX37"/>
      <c r="MNY37"/>
      <c r="MNZ37"/>
      <c r="MOA37"/>
      <c r="MOB37"/>
      <c r="MOC37"/>
      <c r="MOD37"/>
      <c r="MOE37"/>
      <c r="MOF37"/>
      <c r="MOG37"/>
      <c r="MOH37"/>
      <c r="MOI37"/>
      <c r="MOJ37"/>
      <c r="MOK37"/>
      <c r="MOL37"/>
      <c r="MOM37"/>
      <c r="MON37"/>
      <c r="MOO37"/>
      <c r="MOP37"/>
      <c r="MOQ37"/>
      <c r="MOR37"/>
      <c r="MOS37"/>
      <c r="MOT37"/>
      <c r="MOU37"/>
      <c r="MOV37"/>
      <c r="MOW37"/>
      <c r="MOX37"/>
      <c r="MOY37"/>
      <c r="MOZ37"/>
      <c r="MPA37"/>
      <c r="MPB37"/>
      <c r="MPC37"/>
      <c r="MPD37"/>
      <c r="MPE37"/>
      <c r="MPF37"/>
      <c r="MPG37"/>
      <c r="MPH37"/>
      <c r="MPI37"/>
      <c r="MPJ37"/>
      <c r="MPK37"/>
      <c r="MPL37"/>
      <c r="MPM37"/>
      <c r="MPN37"/>
      <c r="MPO37"/>
      <c r="MPP37"/>
      <c r="MPQ37"/>
      <c r="MPR37"/>
      <c r="MPS37"/>
      <c r="MPT37"/>
      <c r="MPU37"/>
      <c r="MPV37"/>
      <c r="MPW37"/>
      <c r="MPX37"/>
      <c r="MPY37"/>
      <c r="MPZ37"/>
      <c r="MQA37"/>
      <c r="MQB37"/>
      <c r="MQC37"/>
      <c r="MQD37"/>
      <c r="MQE37"/>
      <c r="MQF37"/>
      <c r="MQG37"/>
      <c r="MQH37"/>
      <c r="MQI37"/>
      <c r="MQJ37"/>
      <c r="MQK37"/>
      <c r="MQL37"/>
      <c r="MQM37"/>
      <c r="MQN37"/>
      <c r="MQO37"/>
      <c r="MQP37"/>
      <c r="MQQ37"/>
      <c r="MQR37"/>
      <c r="MQS37"/>
      <c r="MQT37"/>
      <c r="MQU37"/>
      <c r="MQV37"/>
      <c r="MQW37"/>
      <c r="MQX37"/>
      <c r="MQY37"/>
      <c r="MQZ37"/>
      <c r="MRA37"/>
      <c r="MRB37"/>
      <c r="MRC37"/>
      <c r="MRD37"/>
      <c r="MRE37"/>
      <c r="MRF37"/>
      <c r="MRG37"/>
      <c r="MRH37"/>
      <c r="MRI37"/>
      <c r="MRJ37"/>
      <c r="MRK37"/>
      <c r="MRL37"/>
      <c r="MRM37"/>
      <c r="MRN37"/>
      <c r="MRO37"/>
      <c r="MRP37"/>
      <c r="MRQ37"/>
      <c r="MRR37"/>
      <c r="MRS37"/>
      <c r="MRT37"/>
      <c r="MRU37"/>
      <c r="MRV37"/>
      <c r="MRW37"/>
      <c r="MRX37"/>
      <c r="MRY37"/>
      <c r="MRZ37"/>
      <c r="MSA37"/>
      <c r="MSB37"/>
      <c r="MSC37"/>
      <c r="MSD37"/>
      <c r="MSE37"/>
      <c r="MSF37"/>
      <c r="MSG37"/>
      <c r="MSH37"/>
      <c r="MSI37"/>
      <c r="MSJ37"/>
      <c r="MSK37"/>
      <c r="MSL37"/>
      <c r="MSM37"/>
      <c r="MSN37"/>
      <c r="MSO37"/>
      <c r="MSP37"/>
      <c r="MSQ37"/>
      <c r="MSR37"/>
      <c r="MSS37"/>
      <c r="MST37"/>
      <c r="MSU37"/>
      <c r="MSV37"/>
      <c r="MSW37"/>
      <c r="MSX37"/>
      <c r="MSY37"/>
      <c r="MSZ37"/>
      <c r="MTA37"/>
      <c r="MTB37"/>
      <c r="MTC37"/>
      <c r="MTD37"/>
      <c r="MTE37"/>
      <c r="MTF37"/>
      <c r="MTG37"/>
      <c r="MTH37"/>
      <c r="MTI37"/>
      <c r="MTJ37"/>
      <c r="MTK37"/>
      <c r="MTL37"/>
      <c r="MTM37"/>
      <c r="MTN37"/>
      <c r="MTO37"/>
      <c r="MTP37"/>
      <c r="MTQ37"/>
      <c r="MTR37"/>
      <c r="MTS37"/>
      <c r="MTT37"/>
      <c r="MTU37"/>
      <c r="MTV37"/>
      <c r="MTW37"/>
      <c r="MTX37"/>
      <c r="MTY37"/>
      <c r="MTZ37"/>
      <c r="MUA37"/>
      <c r="MUB37"/>
      <c r="MUC37"/>
      <c r="MUD37"/>
      <c r="MUE37"/>
      <c r="MUF37"/>
      <c r="MUG37"/>
      <c r="MUH37"/>
      <c r="MUI37"/>
      <c r="MUJ37"/>
      <c r="MUK37"/>
      <c r="MUL37"/>
      <c r="MUM37"/>
      <c r="MUN37"/>
      <c r="MUO37"/>
      <c r="MUP37"/>
      <c r="MUQ37"/>
      <c r="MUR37"/>
      <c r="MUS37"/>
      <c r="MUT37"/>
      <c r="MUU37"/>
      <c r="MUV37"/>
      <c r="MUW37"/>
      <c r="MUX37"/>
      <c r="MUY37"/>
      <c r="MUZ37"/>
      <c r="MVA37"/>
      <c r="MVB37"/>
      <c r="MVC37"/>
      <c r="MVD37"/>
      <c r="MVE37"/>
      <c r="MVF37"/>
      <c r="MVG37"/>
      <c r="MVH37"/>
      <c r="MVI37"/>
      <c r="MVJ37"/>
      <c r="MVK37"/>
      <c r="MVL37"/>
      <c r="MVM37"/>
      <c r="MVN37"/>
      <c r="MVO37"/>
      <c r="MVP37"/>
      <c r="MVQ37"/>
      <c r="MVR37"/>
      <c r="MVS37"/>
      <c r="MVT37"/>
      <c r="MVU37"/>
      <c r="MVV37"/>
      <c r="MVW37"/>
      <c r="MVX37"/>
      <c r="MVY37"/>
      <c r="MVZ37"/>
      <c r="MWA37"/>
      <c r="MWB37"/>
      <c r="MWC37"/>
      <c r="MWD37"/>
      <c r="MWE37"/>
      <c r="MWF37"/>
      <c r="MWG37"/>
      <c r="MWH37"/>
      <c r="MWI37"/>
      <c r="MWJ37"/>
      <c r="MWK37"/>
      <c r="MWL37"/>
      <c r="MWM37"/>
      <c r="MWN37"/>
      <c r="MWO37"/>
      <c r="MWP37"/>
      <c r="MWQ37"/>
      <c r="MWR37"/>
      <c r="MWS37"/>
      <c r="MWT37"/>
      <c r="MWU37"/>
      <c r="MWV37"/>
      <c r="MWW37"/>
      <c r="MWX37"/>
      <c r="MWY37"/>
      <c r="MWZ37"/>
      <c r="MXA37"/>
      <c r="MXB37"/>
      <c r="MXC37"/>
      <c r="MXD37"/>
      <c r="MXE37"/>
      <c r="MXF37"/>
      <c r="MXG37"/>
      <c r="MXH37"/>
      <c r="MXI37"/>
      <c r="MXJ37"/>
      <c r="MXK37"/>
      <c r="MXL37"/>
      <c r="MXM37"/>
      <c r="MXN37"/>
      <c r="MXO37"/>
      <c r="MXP37"/>
      <c r="MXQ37"/>
      <c r="MXR37"/>
      <c r="MXS37"/>
      <c r="MXT37"/>
      <c r="MXU37"/>
      <c r="MXV37"/>
      <c r="MXW37"/>
      <c r="MXX37"/>
      <c r="MXY37"/>
      <c r="MXZ37"/>
      <c r="MYA37"/>
      <c r="MYB37"/>
      <c r="MYC37"/>
      <c r="MYD37"/>
      <c r="MYE37"/>
      <c r="MYF37"/>
      <c r="MYG37"/>
      <c r="MYH37"/>
      <c r="MYI37"/>
      <c r="MYJ37"/>
      <c r="MYK37"/>
      <c r="MYL37"/>
      <c r="MYM37"/>
      <c r="MYN37"/>
      <c r="MYO37"/>
      <c r="MYP37"/>
      <c r="MYQ37"/>
      <c r="MYR37"/>
      <c r="MYS37"/>
      <c r="MYT37"/>
      <c r="MYU37"/>
      <c r="MYV37"/>
      <c r="MYW37"/>
      <c r="MYX37"/>
      <c r="MYY37"/>
      <c r="MYZ37"/>
      <c r="MZA37"/>
      <c r="MZB37"/>
      <c r="MZC37"/>
      <c r="MZD37"/>
      <c r="MZE37"/>
      <c r="MZF37"/>
      <c r="MZG37"/>
      <c r="MZH37"/>
      <c r="MZI37"/>
      <c r="MZJ37"/>
      <c r="MZK37"/>
      <c r="MZL37"/>
      <c r="MZM37"/>
      <c r="MZN37"/>
      <c r="MZO37"/>
      <c r="MZP37"/>
      <c r="MZQ37"/>
      <c r="MZR37"/>
      <c r="MZS37"/>
      <c r="MZT37"/>
      <c r="MZU37"/>
      <c r="MZV37"/>
      <c r="MZW37"/>
      <c r="MZX37"/>
      <c r="MZY37"/>
      <c r="MZZ37"/>
      <c r="NAA37"/>
      <c r="NAB37"/>
      <c r="NAC37"/>
      <c r="NAD37"/>
      <c r="NAE37"/>
      <c r="NAF37"/>
      <c r="NAG37"/>
      <c r="NAH37"/>
      <c r="NAI37"/>
      <c r="NAJ37"/>
      <c r="NAK37"/>
      <c r="NAL37"/>
      <c r="NAM37"/>
      <c r="NAN37"/>
      <c r="NAO37"/>
      <c r="NAP37"/>
      <c r="NAQ37"/>
      <c r="NAR37"/>
      <c r="NAS37"/>
      <c r="NAT37"/>
      <c r="NAU37"/>
      <c r="NAV37"/>
      <c r="NAW37"/>
      <c r="NAX37"/>
      <c r="NAY37"/>
      <c r="NAZ37"/>
      <c r="NBA37"/>
      <c r="NBB37"/>
      <c r="NBC37"/>
      <c r="NBD37"/>
      <c r="NBE37"/>
      <c r="NBF37"/>
      <c r="NBG37"/>
      <c r="NBH37"/>
      <c r="NBI37"/>
      <c r="NBJ37"/>
      <c r="NBK37"/>
      <c r="NBL37"/>
      <c r="NBM37"/>
      <c r="NBN37"/>
      <c r="NBO37"/>
      <c r="NBP37"/>
      <c r="NBQ37"/>
      <c r="NBR37"/>
      <c r="NBS37"/>
      <c r="NBT37"/>
      <c r="NBU37"/>
      <c r="NBV37"/>
      <c r="NBW37"/>
      <c r="NBX37"/>
      <c r="NBY37"/>
      <c r="NBZ37"/>
      <c r="NCA37"/>
      <c r="NCB37"/>
      <c r="NCC37"/>
      <c r="NCD37"/>
      <c r="NCE37"/>
      <c r="NCF37"/>
      <c r="NCG37"/>
      <c r="NCH37"/>
      <c r="NCI37"/>
      <c r="NCJ37"/>
      <c r="NCK37"/>
      <c r="NCL37"/>
      <c r="NCM37"/>
      <c r="NCN37"/>
      <c r="NCO37"/>
      <c r="NCP37"/>
      <c r="NCQ37"/>
      <c r="NCR37"/>
      <c r="NCS37"/>
      <c r="NCT37"/>
      <c r="NCU37"/>
      <c r="NCV37"/>
      <c r="NCW37"/>
      <c r="NCX37"/>
      <c r="NCY37"/>
      <c r="NCZ37"/>
      <c r="NDA37"/>
      <c r="NDB37"/>
      <c r="NDC37"/>
      <c r="NDD37"/>
      <c r="NDE37"/>
      <c r="NDF37"/>
      <c r="NDG37"/>
      <c r="NDH37"/>
      <c r="NDI37"/>
      <c r="NDJ37"/>
      <c r="NDK37"/>
      <c r="NDL37"/>
      <c r="NDM37"/>
      <c r="NDN37"/>
      <c r="NDO37"/>
      <c r="NDP37"/>
      <c r="NDQ37"/>
      <c r="NDR37"/>
      <c r="NDS37"/>
      <c r="NDT37"/>
      <c r="NDU37"/>
      <c r="NDV37"/>
      <c r="NDW37"/>
      <c r="NDX37"/>
      <c r="NDY37"/>
      <c r="NDZ37"/>
      <c r="NEA37"/>
      <c r="NEB37"/>
      <c r="NEC37"/>
      <c r="NED37"/>
      <c r="NEE37"/>
      <c r="NEF37"/>
      <c r="NEG37"/>
      <c r="NEH37"/>
      <c r="NEI37"/>
      <c r="NEJ37"/>
      <c r="NEK37"/>
      <c r="NEL37"/>
      <c r="NEM37"/>
      <c r="NEN37"/>
      <c r="NEO37"/>
      <c r="NEP37"/>
      <c r="NEQ37"/>
      <c r="NER37"/>
      <c r="NES37"/>
      <c r="NET37"/>
      <c r="NEU37"/>
      <c r="NEV37"/>
      <c r="NEW37"/>
      <c r="NEX37"/>
      <c r="NEY37"/>
      <c r="NEZ37"/>
      <c r="NFA37"/>
      <c r="NFB37"/>
      <c r="NFC37"/>
      <c r="NFD37"/>
      <c r="NFE37"/>
      <c r="NFF37"/>
      <c r="NFG37"/>
      <c r="NFH37"/>
      <c r="NFI37"/>
      <c r="NFJ37"/>
      <c r="NFK37"/>
      <c r="NFL37"/>
      <c r="NFM37"/>
      <c r="NFN37"/>
      <c r="NFO37"/>
      <c r="NFP37"/>
      <c r="NFQ37"/>
      <c r="NFR37"/>
      <c r="NFS37"/>
      <c r="NFT37"/>
      <c r="NFU37"/>
      <c r="NFV37"/>
      <c r="NFW37"/>
      <c r="NFX37"/>
      <c r="NFY37"/>
      <c r="NFZ37"/>
      <c r="NGA37"/>
      <c r="NGB37"/>
      <c r="NGC37"/>
      <c r="NGD37"/>
      <c r="NGE37"/>
      <c r="NGF37"/>
      <c r="NGG37"/>
      <c r="NGH37"/>
      <c r="NGI37"/>
      <c r="NGJ37"/>
      <c r="NGK37"/>
      <c r="NGL37"/>
      <c r="NGM37"/>
      <c r="NGN37"/>
      <c r="NGO37"/>
      <c r="NGP37"/>
      <c r="NGQ37"/>
      <c r="NGR37"/>
      <c r="NGS37"/>
      <c r="NGT37"/>
      <c r="NGU37"/>
      <c r="NGV37"/>
      <c r="NGW37"/>
      <c r="NGX37"/>
      <c r="NGY37"/>
      <c r="NGZ37"/>
      <c r="NHA37"/>
      <c r="NHB37"/>
      <c r="NHC37"/>
      <c r="NHD37"/>
      <c r="NHE37"/>
      <c r="NHF37"/>
      <c r="NHG37"/>
      <c r="NHH37"/>
      <c r="NHI37"/>
      <c r="NHJ37"/>
      <c r="NHK37"/>
      <c r="NHL37"/>
      <c r="NHM37"/>
      <c r="NHN37"/>
      <c r="NHO37"/>
      <c r="NHP37"/>
      <c r="NHQ37"/>
      <c r="NHR37"/>
      <c r="NHS37"/>
      <c r="NHT37"/>
      <c r="NHU37"/>
      <c r="NHV37"/>
      <c r="NHW37"/>
      <c r="NHX37"/>
      <c r="NHY37"/>
      <c r="NHZ37"/>
      <c r="NIA37"/>
      <c r="NIB37"/>
      <c r="NIC37"/>
      <c r="NID37"/>
      <c r="NIE37"/>
      <c r="NIF37"/>
      <c r="NIG37"/>
      <c r="NIH37"/>
      <c r="NII37"/>
      <c r="NIJ37"/>
      <c r="NIK37"/>
      <c r="NIL37"/>
      <c r="NIM37"/>
      <c r="NIN37"/>
      <c r="NIO37"/>
      <c r="NIP37"/>
      <c r="NIQ37"/>
      <c r="NIR37"/>
      <c r="NIS37"/>
      <c r="NIT37"/>
      <c r="NIU37"/>
      <c r="NIV37"/>
      <c r="NIW37"/>
      <c r="NIX37"/>
      <c r="NIY37"/>
      <c r="NIZ37"/>
      <c r="NJA37"/>
      <c r="NJB37"/>
      <c r="NJC37"/>
      <c r="NJD37"/>
      <c r="NJE37"/>
      <c r="NJF37"/>
      <c r="NJG37"/>
      <c r="NJH37"/>
      <c r="NJI37"/>
      <c r="NJJ37"/>
      <c r="NJK37"/>
      <c r="NJL37"/>
      <c r="NJM37"/>
      <c r="NJN37"/>
      <c r="NJO37"/>
      <c r="NJP37"/>
      <c r="NJQ37"/>
      <c r="NJR37"/>
      <c r="NJS37"/>
      <c r="NJT37"/>
      <c r="NJU37"/>
      <c r="NJV37"/>
      <c r="NJW37"/>
      <c r="NJX37"/>
      <c r="NJY37"/>
      <c r="NJZ37"/>
      <c r="NKA37"/>
      <c r="NKB37"/>
      <c r="NKC37"/>
      <c r="NKD37"/>
      <c r="NKE37"/>
      <c r="NKF37"/>
      <c r="NKG37"/>
      <c r="NKH37"/>
      <c r="NKI37"/>
      <c r="NKJ37"/>
      <c r="NKK37"/>
      <c r="NKL37"/>
      <c r="NKM37"/>
      <c r="NKN37"/>
      <c r="NKO37"/>
      <c r="NKP37"/>
      <c r="NKQ37"/>
      <c r="NKR37"/>
      <c r="NKS37"/>
      <c r="NKT37"/>
      <c r="NKU37"/>
      <c r="NKV37"/>
      <c r="NKW37"/>
      <c r="NKX37"/>
      <c r="NKY37"/>
      <c r="NKZ37"/>
      <c r="NLA37"/>
      <c r="NLB37"/>
      <c r="NLC37"/>
      <c r="NLD37"/>
      <c r="NLE37"/>
      <c r="NLF37"/>
      <c r="NLG37"/>
      <c r="NLH37"/>
      <c r="NLI37"/>
      <c r="NLJ37"/>
      <c r="NLK37"/>
      <c r="NLL37"/>
      <c r="NLM37"/>
      <c r="NLN37"/>
      <c r="NLO37"/>
      <c r="NLP37"/>
      <c r="NLQ37"/>
      <c r="NLR37"/>
      <c r="NLS37"/>
      <c r="NLT37"/>
      <c r="NLU37"/>
      <c r="NLV37"/>
      <c r="NLW37"/>
      <c r="NLX37"/>
      <c r="NLY37"/>
      <c r="NLZ37"/>
      <c r="NMA37"/>
      <c r="NMB37"/>
      <c r="NMC37"/>
      <c r="NMD37"/>
      <c r="NME37"/>
      <c r="NMF37"/>
      <c r="NMG37"/>
      <c r="NMH37"/>
      <c r="NMI37"/>
      <c r="NMJ37"/>
      <c r="NMK37"/>
      <c r="NML37"/>
      <c r="NMM37"/>
      <c r="NMN37"/>
      <c r="NMO37"/>
      <c r="NMP37"/>
      <c r="NMQ37"/>
      <c r="NMR37"/>
      <c r="NMS37"/>
      <c r="NMT37"/>
      <c r="NMU37"/>
      <c r="NMV37"/>
      <c r="NMW37"/>
      <c r="NMX37"/>
      <c r="NMY37"/>
      <c r="NMZ37"/>
      <c r="NNA37"/>
      <c r="NNB37"/>
      <c r="NNC37"/>
      <c r="NND37"/>
      <c r="NNE37"/>
      <c r="NNF37"/>
      <c r="NNG37"/>
      <c r="NNH37"/>
      <c r="NNI37"/>
      <c r="NNJ37"/>
      <c r="NNK37"/>
      <c r="NNL37"/>
      <c r="NNM37"/>
      <c r="NNN37"/>
      <c r="NNO37"/>
      <c r="NNP37"/>
      <c r="NNQ37"/>
      <c r="NNR37"/>
      <c r="NNS37"/>
      <c r="NNT37"/>
      <c r="NNU37"/>
      <c r="NNV37"/>
      <c r="NNW37"/>
      <c r="NNX37"/>
      <c r="NNY37"/>
      <c r="NNZ37"/>
      <c r="NOA37"/>
      <c r="NOB37"/>
      <c r="NOC37"/>
      <c r="NOD37"/>
      <c r="NOE37"/>
      <c r="NOF37"/>
      <c r="NOG37"/>
      <c r="NOH37"/>
      <c r="NOI37"/>
      <c r="NOJ37"/>
      <c r="NOK37"/>
      <c r="NOL37"/>
      <c r="NOM37"/>
      <c r="NON37"/>
      <c r="NOO37"/>
      <c r="NOP37"/>
      <c r="NOQ37"/>
      <c r="NOR37"/>
      <c r="NOS37"/>
      <c r="NOT37"/>
      <c r="NOU37"/>
      <c r="NOV37"/>
      <c r="NOW37"/>
      <c r="NOX37"/>
      <c r="NOY37"/>
      <c r="NOZ37"/>
      <c r="NPA37"/>
      <c r="NPB37"/>
      <c r="NPC37"/>
      <c r="NPD37"/>
      <c r="NPE37"/>
      <c r="NPF37"/>
      <c r="NPG37"/>
      <c r="NPH37"/>
      <c r="NPI37"/>
      <c r="NPJ37"/>
      <c r="NPK37"/>
      <c r="NPL37"/>
      <c r="NPM37"/>
      <c r="NPN37"/>
      <c r="NPO37"/>
      <c r="NPP37"/>
      <c r="NPQ37"/>
      <c r="NPR37"/>
      <c r="NPS37"/>
      <c r="NPT37"/>
      <c r="NPU37"/>
      <c r="NPV37"/>
      <c r="NPW37"/>
      <c r="NPX37"/>
      <c r="NPY37"/>
      <c r="NPZ37"/>
      <c r="NQA37"/>
      <c r="NQB37"/>
      <c r="NQC37"/>
      <c r="NQD37"/>
      <c r="NQE37"/>
      <c r="NQF37"/>
      <c r="NQG37"/>
      <c r="NQH37"/>
      <c r="NQI37"/>
      <c r="NQJ37"/>
      <c r="NQK37"/>
      <c r="NQL37"/>
      <c r="NQM37"/>
      <c r="NQN37"/>
      <c r="NQO37"/>
      <c r="NQP37"/>
      <c r="NQQ37"/>
      <c r="NQR37"/>
      <c r="NQS37"/>
      <c r="NQT37"/>
      <c r="NQU37"/>
      <c r="NQV37"/>
      <c r="NQW37"/>
      <c r="NQX37"/>
      <c r="NQY37"/>
      <c r="NQZ37"/>
      <c r="NRA37"/>
      <c r="NRB37"/>
      <c r="NRC37"/>
      <c r="NRD37"/>
      <c r="NRE37"/>
      <c r="NRF37"/>
      <c r="NRG37"/>
      <c r="NRH37"/>
      <c r="NRI37"/>
      <c r="NRJ37"/>
      <c r="NRK37"/>
      <c r="NRL37"/>
      <c r="NRM37"/>
      <c r="NRN37"/>
      <c r="NRO37"/>
      <c r="NRP37"/>
      <c r="NRQ37"/>
      <c r="NRR37"/>
      <c r="NRS37"/>
      <c r="NRT37"/>
      <c r="NRU37"/>
      <c r="NRV37"/>
      <c r="NRW37"/>
      <c r="NRX37"/>
      <c r="NRY37"/>
      <c r="NRZ37"/>
      <c r="NSA37"/>
      <c r="NSB37"/>
      <c r="NSC37"/>
      <c r="NSD37"/>
      <c r="NSE37"/>
      <c r="NSF37"/>
      <c r="NSG37"/>
      <c r="NSH37"/>
      <c r="NSI37"/>
      <c r="NSJ37"/>
      <c r="NSK37"/>
      <c r="NSL37"/>
      <c r="NSM37"/>
      <c r="NSN37"/>
      <c r="NSO37"/>
      <c r="NSP37"/>
      <c r="NSQ37"/>
      <c r="NSR37"/>
      <c r="NSS37"/>
      <c r="NST37"/>
      <c r="NSU37"/>
      <c r="NSV37"/>
      <c r="NSW37"/>
      <c r="NSX37"/>
      <c r="NSY37"/>
      <c r="NSZ37"/>
      <c r="NTA37"/>
      <c r="NTB37"/>
      <c r="NTC37"/>
      <c r="NTD37"/>
      <c r="NTE37"/>
      <c r="NTF37"/>
      <c r="NTG37"/>
      <c r="NTH37"/>
      <c r="NTI37"/>
      <c r="NTJ37"/>
      <c r="NTK37"/>
      <c r="NTL37"/>
      <c r="NTM37"/>
      <c r="NTN37"/>
      <c r="NTO37"/>
      <c r="NTP37"/>
      <c r="NTQ37"/>
      <c r="NTR37"/>
      <c r="NTS37"/>
      <c r="NTT37"/>
      <c r="NTU37"/>
      <c r="NTV37"/>
      <c r="NTW37"/>
      <c r="NTX37"/>
      <c r="NTY37"/>
      <c r="NTZ37"/>
      <c r="NUA37"/>
      <c r="NUB37"/>
      <c r="NUC37"/>
      <c r="NUD37"/>
      <c r="NUE37"/>
      <c r="NUF37"/>
      <c r="NUG37"/>
      <c r="NUH37"/>
      <c r="NUI37"/>
      <c r="NUJ37"/>
      <c r="NUK37"/>
      <c r="NUL37"/>
      <c r="NUM37"/>
      <c r="NUN37"/>
      <c r="NUO37"/>
      <c r="NUP37"/>
      <c r="NUQ37"/>
      <c r="NUR37"/>
      <c r="NUS37"/>
      <c r="NUT37"/>
      <c r="NUU37"/>
      <c r="NUV37"/>
      <c r="NUW37"/>
      <c r="NUX37"/>
      <c r="NUY37"/>
      <c r="NUZ37"/>
      <c r="NVA37"/>
      <c r="NVB37"/>
      <c r="NVC37"/>
      <c r="NVD37"/>
      <c r="NVE37"/>
      <c r="NVF37"/>
      <c r="NVG37"/>
      <c r="NVH37"/>
      <c r="NVI37"/>
      <c r="NVJ37"/>
      <c r="NVK37"/>
      <c r="NVL37"/>
      <c r="NVM37"/>
      <c r="NVN37"/>
      <c r="NVO37"/>
      <c r="NVP37"/>
      <c r="NVQ37"/>
      <c r="NVR37"/>
      <c r="NVS37"/>
      <c r="NVT37"/>
      <c r="NVU37"/>
      <c r="NVV37"/>
      <c r="NVW37"/>
      <c r="NVX37"/>
      <c r="NVY37"/>
      <c r="NVZ37"/>
      <c r="NWA37"/>
      <c r="NWB37"/>
      <c r="NWC37"/>
      <c r="NWD37"/>
      <c r="NWE37"/>
      <c r="NWF37"/>
      <c r="NWG37"/>
      <c r="NWH37"/>
      <c r="NWI37"/>
      <c r="NWJ37"/>
      <c r="NWK37"/>
      <c r="NWL37"/>
      <c r="NWM37"/>
      <c r="NWN37"/>
      <c r="NWO37"/>
      <c r="NWP37"/>
      <c r="NWQ37"/>
      <c r="NWR37"/>
      <c r="NWS37"/>
      <c r="NWT37"/>
      <c r="NWU37"/>
      <c r="NWV37"/>
      <c r="NWW37"/>
      <c r="NWX37"/>
      <c r="NWY37"/>
      <c r="NWZ37"/>
      <c r="NXA37"/>
      <c r="NXB37"/>
      <c r="NXC37"/>
      <c r="NXD37"/>
      <c r="NXE37"/>
      <c r="NXF37"/>
      <c r="NXG37"/>
      <c r="NXH37"/>
      <c r="NXI37"/>
      <c r="NXJ37"/>
      <c r="NXK37"/>
      <c r="NXL37"/>
      <c r="NXM37"/>
      <c r="NXN37"/>
      <c r="NXO37"/>
      <c r="NXP37"/>
      <c r="NXQ37"/>
      <c r="NXR37"/>
      <c r="NXS37"/>
      <c r="NXT37"/>
      <c r="NXU37"/>
      <c r="NXV37"/>
      <c r="NXW37"/>
      <c r="NXX37"/>
      <c r="NXY37"/>
      <c r="NXZ37"/>
      <c r="NYA37"/>
      <c r="NYB37"/>
      <c r="NYC37"/>
      <c r="NYD37"/>
      <c r="NYE37"/>
      <c r="NYF37"/>
      <c r="NYG37"/>
      <c r="NYH37"/>
      <c r="NYI37"/>
      <c r="NYJ37"/>
      <c r="NYK37"/>
      <c r="NYL37"/>
      <c r="NYM37"/>
      <c r="NYN37"/>
      <c r="NYO37"/>
      <c r="NYP37"/>
      <c r="NYQ37"/>
      <c r="NYR37"/>
      <c r="NYS37"/>
      <c r="NYT37"/>
      <c r="NYU37"/>
      <c r="NYV37"/>
      <c r="NYW37"/>
      <c r="NYX37"/>
      <c r="NYY37"/>
      <c r="NYZ37"/>
      <c r="NZA37"/>
      <c r="NZB37"/>
      <c r="NZC37"/>
      <c r="NZD37"/>
      <c r="NZE37"/>
      <c r="NZF37"/>
      <c r="NZG37"/>
      <c r="NZH37"/>
      <c r="NZI37"/>
      <c r="NZJ37"/>
      <c r="NZK37"/>
      <c r="NZL37"/>
      <c r="NZM37"/>
      <c r="NZN37"/>
      <c r="NZO37"/>
      <c r="NZP37"/>
      <c r="NZQ37"/>
      <c r="NZR37"/>
      <c r="NZS37"/>
      <c r="NZT37"/>
      <c r="NZU37"/>
      <c r="NZV37"/>
      <c r="NZW37"/>
      <c r="NZX37"/>
      <c r="NZY37"/>
      <c r="NZZ37"/>
      <c r="OAA37"/>
      <c r="OAB37"/>
      <c r="OAC37"/>
      <c r="OAD37"/>
      <c r="OAE37"/>
      <c r="OAF37"/>
      <c r="OAG37"/>
      <c r="OAH37"/>
      <c r="OAI37"/>
      <c r="OAJ37"/>
      <c r="OAK37"/>
      <c r="OAL37"/>
      <c r="OAM37"/>
      <c r="OAN37"/>
      <c r="OAO37"/>
      <c r="OAP37"/>
      <c r="OAQ37"/>
      <c r="OAR37"/>
      <c r="OAS37"/>
      <c r="OAT37"/>
      <c r="OAU37"/>
      <c r="OAV37"/>
      <c r="OAW37"/>
      <c r="OAX37"/>
      <c r="OAY37"/>
      <c r="OAZ37"/>
      <c r="OBA37"/>
      <c r="OBB37"/>
      <c r="OBC37"/>
      <c r="OBD37"/>
      <c r="OBE37"/>
      <c r="OBF37"/>
      <c r="OBG37"/>
      <c r="OBH37"/>
      <c r="OBI37"/>
      <c r="OBJ37"/>
      <c r="OBK37"/>
      <c r="OBL37"/>
      <c r="OBM37"/>
      <c r="OBN37"/>
      <c r="OBO37"/>
      <c r="OBP37"/>
      <c r="OBQ37"/>
      <c r="OBR37"/>
      <c r="OBS37"/>
      <c r="OBT37"/>
      <c r="OBU37"/>
      <c r="OBV37"/>
      <c r="OBW37"/>
      <c r="OBX37"/>
      <c r="OBY37"/>
      <c r="OBZ37"/>
      <c r="OCA37"/>
      <c r="OCB37"/>
      <c r="OCC37"/>
      <c r="OCD37"/>
      <c r="OCE37"/>
      <c r="OCF37"/>
      <c r="OCG37"/>
      <c r="OCH37"/>
      <c r="OCI37"/>
      <c r="OCJ37"/>
      <c r="OCK37"/>
      <c r="OCL37"/>
      <c r="OCM37"/>
      <c r="OCN37"/>
      <c r="OCO37"/>
      <c r="OCP37"/>
      <c r="OCQ37"/>
      <c r="OCR37"/>
      <c r="OCS37"/>
      <c r="OCT37"/>
      <c r="OCU37"/>
      <c r="OCV37"/>
      <c r="OCW37"/>
      <c r="OCX37"/>
      <c r="OCY37"/>
      <c r="OCZ37"/>
      <c r="ODA37"/>
      <c r="ODB37"/>
      <c r="ODC37"/>
      <c r="ODD37"/>
      <c r="ODE37"/>
      <c r="ODF37"/>
      <c r="ODG37"/>
      <c r="ODH37"/>
      <c r="ODI37"/>
      <c r="ODJ37"/>
      <c r="ODK37"/>
      <c r="ODL37"/>
      <c r="ODM37"/>
      <c r="ODN37"/>
      <c r="ODO37"/>
      <c r="ODP37"/>
      <c r="ODQ37"/>
      <c r="ODR37"/>
      <c r="ODS37"/>
      <c r="ODT37"/>
      <c r="ODU37"/>
      <c r="ODV37"/>
      <c r="ODW37"/>
      <c r="ODX37"/>
      <c r="ODY37"/>
      <c r="ODZ37"/>
      <c r="OEA37"/>
      <c r="OEB37"/>
      <c r="OEC37"/>
      <c r="OED37"/>
      <c r="OEE37"/>
      <c r="OEF37"/>
      <c r="OEG37"/>
      <c r="OEH37"/>
      <c r="OEI37"/>
      <c r="OEJ37"/>
      <c r="OEK37"/>
      <c r="OEL37"/>
      <c r="OEM37"/>
      <c r="OEN37"/>
      <c r="OEO37"/>
      <c r="OEP37"/>
      <c r="OEQ37"/>
      <c r="OER37"/>
      <c r="OES37"/>
      <c r="OET37"/>
      <c r="OEU37"/>
      <c r="OEV37"/>
      <c r="OEW37"/>
      <c r="OEX37"/>
      <c r="OEY37"/>
      <c r="OEZ37"/>
      <c r="OFA37"/>
      <c r="OFB37"/>
      <c r="OFC37"/>
      <c r="OFD37"/>
      <c r="OFE37"/>
      <c r="OFF37"/>
      <c r="OFG37"/>
      <c r="OFH37"/>
      <c r="OFI37"/>
      <c r="OFJ37"/>
      <c r="OFK37"/>
      <c r="OFL37"/>
      <c r="OFM37"/>
      <c r="OFN37"/>
      <c r="OFO37"/>
      <c r="OFP37"/>
      <c r="OFQ37"/>
      <c r="OFR37"/>
      <c r="OFS37"/>
      <c r="OFT37"/>
      <c r="OFU37"/>
      <c r="OFV37"/>
      <c r="OFW37"/>
      <c r="OFX37"/>
      <c r="OFY37"/>
      <c r="OFZ37"/>
      <c r="OGA37"/>
      <c r="OGB37"/>
      <c r="OGC37"/>
      <c r="OGD37"/>
      <c r="OGE37"/>
      <c r="OGF37"/>
      <c r="OGG37"/>
      <c r="OGH37"/>
      <c r="OGI37"/>
      <c r="OGJ37"/>
      <c r="OGK37"/>
      <c r="OGL37"/>
      <c r="OGM37"/>
      <c r="OGN37"/>
      <c r="OGO37"/>
      <c r="OGP37"/>
      <c r="OGQ37"/>
      <c r="OGR37"/>
      <c r="OGS37"/>
      <c r="OGT37"/>
      <c r="OGU37"/>
      <c r="OGV37"/>
      <c r="OGW37"/>
      <c r="OGX37"/>
      <c r="OGY37"/>
      <c r="OGZ37"/>
      <c r="OHA37"/>
      <c r="OHB37"/>
      <c r="OHC37"/>
      <c r="OHD37"/>
      <c r="OHE37"/>
      <c r="OHF37"/>
      <c r="OHG37"/>
      <c r="OHH37"/>
      <c r="OHI37"/>
      <c r="OHJ37"/>
      <c r="OHK37"/>
      <c r="OHL37"/>
      <c r="OHM37"/>
      <c r="OHN37"/>
      <c r="OHO37"/>
      <c r="OHP37"/>
      <c r="OHQ37"/>
      <c r="OHR37"/>
      <c r="OHS37"/>
      <c r="OHT37"/>
      <c r="OHU37"/>
      <c r="OHV37"/>
      <c r="OHW37"/>
      <c r="OHX37"/>
      <c r="OHY37"/>
      <c r="OHZ37"/>
      <c r="OIA37"/>
      <c r="OIB37"/>
      <c r="OIC37"/>
      <c r="OID37"/>
      <c r="OIE37"/>
      <c r="OIF37"/>
      <c r="OIG37"/>
      <c r="OIH37"/>
      <c r="OII37"/>
      <c r="OIJ37"/>
      <c r="OIK37"/>
      <c r="OIL37"/>
      <c r="OIM37"/>
      <c r="OIN37"/>
      <c r="OIO37"/>
      <c r="OIP37"/>
      <c r="OIQ37"/>
      <c r="OIR37"/>
      <c r="OIS37"/>
      <c r="OIT37"/>
      <c r="OIU37"/>
      <c r="OIV37"/>
      <c r="OIW37"/>
      <c r="OIX37"/>
      <c r="OIY37"/>
      <c r="OIZ37"/>
      <c r="OJA37"/>
      <c r="OJB37"/>
      <c r="OJC37"/>
      <c r="OJD37"/>
      <c r="OJE37"/>
      <c r="OJF37"/>
      <c r="OJG37"/>
      <c r="OJH37"/>
      <c r="OJI37"/>
      <c r="OJJ37"/>
      <c r="OJK37"/>
      <c r="OJL37"/>
      <c r="OJM37"/>
      <c r="OJN37"/>
      <c r="OJO37"/>
      <c r="OJP37"/>
      <c r="OJQ37"/>
      <c r="OJR37"/>
      <c r="OJS37"/>
      <c r="OJT37"/>
      <c r="OJU37"/>
      <c r="OJV37"/>
      <c r="OJW37"/>
      <c r="OJX37"/>
      <c r="OJY37"/>
      <c r="OJZ37"/>
      <c r="OKA37"/>
      <c r="OKB37"/>
      <c r="OKC37"/>
      <c r="OKD37"/>
      <c r="OKE37"/>
      <c r="OKF37"/>
      <c r="OKG37"/>
      <c r="OKH37"/>
      <c r="OKI37"/>
      <c r="OKJ37"/>
      <c r="OKK37"/>
      <c r="OKL37"/>
      <c r="OKM37"/>
      <c r="OKN37"/>
      <c r="OKO37"/>
      <c r="OKP37"/>
      <c r="OKQ37"/>
      <c r="OKR37"/>
      <c r="OKS37"/>
      <c r="OKT37"/>
      <c r="OKU37"/>
      <c r="OKV37"/>
      <c r="OKW37"/>
      <c r="OKX37"/>
      <c r="OKY37"/>
      <c r="OKZ37"/>
      <c r="OLA37"/>
      <c r="OLB37"/>
      <c r="OLC37"/>
      <c r="OLD37"/>
      <c r="OLE37"/>
      <c r="OLF37"/>
      <c r="OLG37"/>
      <c r="OLH37"/>
      <c r="OLI37"/>
      <c r="OLJ37"/>
      <c r="OLK37"/>
      <c r="OLL37"/>
      <c r="OLM37"/>
      <c r="OLN37"/>
      <c r="OLO37"/>
      <c r="OLP37"/>
      <c r="OLQ37"/>
      <c r="OLR37"/>
      <c r="OLS37"/>
      <c r="OLT37"/>
      <c r="OLU37"/>
      <c r="OLV37"/>
      <c r="OLW37"/>
      <c r="OLX37"/>
      <c r="OLY37"/>
      <c r="OLZ37"/>
      <c r="OMA37"/>
      <c r="OMB37"/>
      <c r="OMC37"/>
      <c r="OMD37"/>
      <c r="OME37"/>
      <c r="OMF37"/>
      <c r="OMG37"/>
      <c r="OMH37"/>
      <c r="OMI37"/>
      <c r="OMJ37"/>
      <c r="OMK37"/>
      <c r="OML37"/>
      <c r="OMM37"/>
      <c r="OMN37"/>
      <c r="OMO37"/>
      <c r="OMP37"/>
      <c r="OMQ37"/>
      <c r="OMR37"/>
      <c r="OMS37"/>
      <c r="OMT37"/>
      <c r="OMU37"/>
      <c r="OMV37"/>
      <c r="OMW37"/>
      <c r="OMX37"/>
      <c r="OMY37"/>
      <c r="OMZ37"/>
      <c r="ONA37"/>
      <c r="ONB37"/>
      <c r="ONC37"/>
      <c r="OND37"/>
      <c r="ONE37"/>
      <c r="ONF37"/>
      <c r="ONG37"/>
      <c r="ONH37"/>
      <c r="ONI37"/>
      <c r="ONJ37"/>
      <c r="ONK37"/>
      <c r="ONL37"/>
      <c r="ONM37"/>
      <c r="ONN37"/>
      <c r="ONO37"/>
      <c r="ONP37"/>
      <c r="ONQ37"/>
      <c r="ONR37"/>
      <c r="ONS37"/>
      <c r="ONT37"/>
      <c r="ONU37"/>
      <c r="ONV37"/>
      <c r="ONW37"/>
      <c r="ONX37"/>
      <c r="ONY37"/>
      <c r="ONZ37"/>
      <c r="OOA37"/>
      <c r="OOB37"/>
      <c r="OOC37"/>
      <c r="OOD37"/>
      <c r="OOE37"/>
      <c r="OOF37"/>
      <c r="OOG37"/>
      <c r="OOH37"/>
      <c r="OOI37"/>
      <c r="OOJ37"/>
      <c r="OOK37"/>
      <c r="OOL37"/>
      <c r="OOM37"/>
      <c r="OON37"/>
      <c r="OOO37"/>
      <c r="OOP37"/>
      <c r="OOQ37"/>
      <c r="OOR37"/>
      <c r="OOS37"/>
      <c r="OOT37"/>
      <c r="OOU37"/>
      <c r="OOV37"/>
      <c r="OOW37"/>
      <c r="OOX37"/>
      <c r="OOY37"/>
      <c r="OOZ37"/>
      <c r="OPA37"/>
      <c r="OPB37"/>
      <c r="OPC37"/>
      <c r="OPD37"/>
      <c r="OPE37"/>
      <c r="OPF37"/>
      <c r="OPG37"/>
      <c r="OPH37"/>
      <c r="OPI37"/>
      <c r="OPJ37"/>
      <c r="OPK37"/>
      <c r="OPL37"/>
      <c r="OPM37"/>
      <c r="OPN37"/>
      <c r="OPO37"/>
      <c r="OPP37"/>
      <c r="OPQ37"/>
      <c r="OPR37"/>
      <c r="OPS37"/>
      <c r="OPT37"/>
      <c r="OPU37"/>
      <c r="OPV37"/>
      <c r="OPW37"/>
      <c r="OPX37"/>
      <c r="OPY37"/>
      <c r="OPZ37"/>
      <c r="OQA37"/>
      <c r="OQB37"/>
      <c r="OQC37"/>
      <c r="OQD37"/>
      <c r="OQE37"/>
      <c r="OQF37"/>
      <c r="OQG37"/>
      <c r="OQH37"/>
      <c r="OQI37"/>
      <c r="OQJ37"/>
      <c r="OQK37"/>
      <c r="OQL37"/>
      <c r="OQM37"/>
      <c r="OQN37"/>
      <c r="OQO37"/>
      <c r="OQP37"/>
      <c r="OQQ37"/>
      <c r="OQR37"/>
      <c r="OQS37"/>
      <c r="OQT37"/>
      <c r="OQU37"/>
      <c r="OQV37"/>
      <c r="OQW37"/>
      <c r="OQX37"/>
      <c r="OQY37"/>
      <c r="OQZ37"/>
      <c r="ORA37"/>
      <c r="ORB37"/>
      <c r="ORC37"/>
      <c r="ORD37"/>
      <c r="ORE37"/>
      <c r="ORF37"/>
      <c r="ORG37"/>
      <c r="ORH37"/>
      <c r="ORI37"/>
      <c r="ORJ37"/>
      <c r="ORK37"/>
      <c r="ORL37"/>
      <c r="ORM37"/>
      <c r="ORN37"/>
      <c r="ORO37"/>
      <c r="ORP37"/>
      <c r="ORQ37"/>
      <c r="ORR37"/>
      <c r="ORS37"/>
      <c r="ORT37"/>
      <c r="ORU37"/>
      <c r="ORV37"/>
      <c r="ORW37"/>
      <c r="ORX37"/>
      <c r="ORY37"/>
      <c r="ORZ37"/>
      <c r="OSA37"/>
      <c r="OSB37"/>
      <c r="OSC37"/>
      <c r="OSD37"/>
      <c r="OSE37"/>
      <c r="OSF37"/>
      <c r="OSG37"/>
      <c r="OSH37"/>
      <c r="OSI37"/>
      <c r="OSJ37"/>
      <c r="OSK37"/>
      <c r="OSL37"/>
      <c r="OSM37"/>
      <c r="OSN37"/>
      <c r="OSO37"/>
      <c r="OSP37"/>
      <c r="OSQ37"/>
      <c r="OSR37"/>
      <c r="OSS37"/>
      <c r="OST37"/>
      <c r="OSU37"/>
      <c r="OSV37"/>
      <c r="OSW37"/>
      <c r="OSX37"/>
      <c r="OSY37"/>
      <c r="OSZ37"/>
      <c r="OTA37"/>
      <c r="OTB37"/>
      <c r="OTC37"/>
      <c r="OTD37"/>
      <c r="OTE37"/>
      <c r="OTF37"/>
      <c r="OTG37"/>
      <c r="OTH37"/>
      <c r="OTI37"/>
      <c r="OTJ37"/>
      <c r="OTK37"/>
      <c r="OTL37"/>
      <c r="OTM37"/>
      <c r="OTN37"/>
      <c r="OTO37"/>
      <c r="OTP37"/>
      <c r="OTQ37"/>
      <c r="OTR37"/>
      <c r="OTS37"/>
      <c r="OTT37"/>
      <c r="OTU37"/>
      <c r="OTV37"/>
      <c r="OTW37"/>
      <c r="OTX37"/>
      <c r="OTY37"/>
      <c r="OTZ37"/>
      <c r="OUA37"/>
      <c r="OUB37"/>
      <c r="OUC37"/>
      <c r="OUD37"/>
      <c r="OUE37"/>
      <c r="OUF37"/>
      <c r="OUG37"/>
      <c r="OUH37"/>
      <c r="OUI37"/>
      <c r="OUJ37"/>
      <c r="OUK37"/>
      <c r="OUL37"/>
      <c r="OUM37"/>
      <c r="OUN37"/>
      <c r="OUO37"/>
      <c r="OUP37"/>
      <c r="OUQ37"/>
      <c r="OUR37"/>
      <c r="OUS37"/>
      <c r="OUT37"/>
      <c r="OUU37"/>
      <c r="OUV37"/>
      <c r="OUW37"/>
      <c r="OUX37"/>
      <c r="OUY37"/>
      <c r="OUZ37"/>
      <c r="OVA37"/>
      <c r="OVB37"/>
      <c r="OVC37"/>
      <c r="OVD37"/>
      <c r="OVE37"/>
      <c r="OVF37"/>
      <c r="OVG37"/>
      <c r="OVH37"/>
      <c r="OVI37"/>
      <c r="OVJ37"/>
      <c r="OVK37"/>
      <c r="OVL37"/>
      <c r="OVM37"/>
      <c r="OVN37"/>
      <c r="OVO37"/>
      <c r="OVP37"/>
      <c r="OVQ37"/>
      <c r="OVR37"/>
      <c r="OVS37"/>
      <c r="OVT37"/>
      <c r="OVU37"/>
      <c r="OVV37"/>
      <c r="OVW37"/>
      <c r="OVX37"/>
      <c r="OVY37"/>
      <c r="OVZ37"/>
      <c r="OWA37"/>
      <c r="OWB37"/>
      <c r="OWC37"/>
      <c r="OWD37"/>
      <c r="OWE37"/>
      <c r="OWF37"/>
      <c r="OWG37"/>
      <c r="OWH37"/>
      <c r="OWI37"/>
      <c r="OWJ37"/>
      <c r="OWK37"/>
      <c r="OWL37"/>
      <c r="OWM37"/>
      <c r="OWN37"/>
      <c r="OWO37"/>
      <c r="OWP37"/>
      <c r="OWQ37"/>
      <c r="OWR37"/>
      <c r="OWS37"/>
      <c r="OWT37"/>
      <c r="OWU37"/>
      <c r="OWV37"/>
      <c r="OWW37"/>
      <c r="OWX37"/>
      <c r="OWY37"/>
      <c r="OWZ37"/>
      <c r="OXA37"/>
      <c r="OXB37"/>
      <c r="OXC37"/>
      <c r="OXD37"/>
      <c r="OXE37"/>
      <c r="OXF37"/>
      <c r="OXG37"/>
      <c r="OXH37"/>
      <c r="OXI37"/>
      <c r="OXJ37"/>
      <c r="OXK37"/>
      <c r="OXL37"/>
      <c r="OXM37"/>
      <c r="OXN37"/>
      <c r="OXO37"/>
      <c r="OXP37"/>
      <c r="OXQ37"/>
      <c r="OXR37"/>
      <c r="OXS37"/>
      <c r="OXT37"/>
      <c r="OXU37"/>
      <c r="OXV37"/>
      <c r="OXW37"/>
      <c r="OXX37"/>
      <c r="OXY37"/>
      <c r="OXZ37"/>
      <c r="OYA37"/>
      <c r="OYB37"/>
      <c r="OYC37"/>
      <c r="OYD37"/>
      <c r="OYE37"/>
      <c r="OYF37"/>
      <c r="OYG37"/>
      <c r="OYH37"/>
      <c r="OYI37"/>
      <c r="OYJ37"/>
      <c r="OYK37"/>
      <c r="OYL37"/>
      <c r="OYM37"/>
      <c r="OYN37"/>
      <c r="OYO37"/>
      <c r="OYP37"/>
      <c r="OYQ37"/>
      <c r="OYR37"/>
      <c r="OYS37"/>
      <c r="OYT37"/>
      <c r="OYU37"/>
      <c r="OYV37"/>
      <c r="OYW37"/>
      <c r="OYX37"/>
      <c r="OYY37"/>
      <c r="OYZ37"/>
      <c r="OZA37"/>
      <c r="OZB37"/>
      <c r="OZC37"/>
      <c r="OZD37"/>
      <c r="OZE37"/>
      <c r="OZF37"/>
      <c r="OZG37"/>
      <c r="OZH37"/>
      <c r="OZI37"/>
      <c r="OZJ37"/>
      <c r="OZK37"/>
      <c r="OZL37"/>
      <c r="OZM37"/>
      <c r="OZN37"/>
      <c r="OZO37"/>
      <c r="OZP37"/>
      <c r="OZQ37"/>
      <c r="OZR37"/>
      <c r="OZS37"/>
      <c r="OZT37"/>
      <c r="OZU37"/>
      <c r="OZV37"/>
      <c r="OZW37"/>
      <c r="OZX37"/>
      <c r="OZY37"/>
      <c r="OZZ37"/>
      <c r="PAA37"/>
      <c r="PAB37"/>
      <c r="PAC37"/>
      <c r="PAD37"/>
      <c r="PAE37"/>
      <c r="PAF37"/>
      <c r="PAG37"/>
      <c r="PAH37"/>
      <c r="PAI37"/>
      <c r="PAJ37"/>
      <c r="PAK37"/>
      <c r="PAL37"/>
      <c r="PAM37"/>
      <c r="PAN37"/>
      <c r="PAO37"/>
      <c r="PAP37"/>
      <c r="PAQ37"/>
      <c r="PAR37"/>
      <c r="PAS37"/>
      <c r="PAT37"/>
      <c r="PAU37"/>
      <c r="PAV37"/>
      <c r="PAW37"/>
      <c r="PAX37"/>
      <c r="PAY37"/>
      <c r="PAZ37"/>
      <c r="PBA37"/>
      <c r="PBB37"/>
      <c r="PBC37"/>
      <c r="PBD37"/>
      <c r="PBE37"/>
      <c r="PBF37"/>
      <c r="PBG37"/>
      <c r="PBH37"/>
      <c r="PBI37"/>
      <c r="PBJ37"/>
      <c r="PBK37"/>
      <c r="PBL37"/>
      <c r="PBM37"/>
      <c r="PBN37"/>
      <c r="PBO37"/>
      <c r="PBP37"/>
      <c r="PBQ37"/>
      <c r="PBR37"/>
      <c r="PBS37"/>
      <c r="PBT37"/>
      <c r="PBU37"/>
      <c r="PBV37"/>
      <c r="PBW37"/>
      <c r="PBX37"/>
      <c r="PBY37"/>
      <c r="PBZ37"/>
      <c r="PCA37"/>
      <c r="PCB37"/>
      <c r="PCC37"/>
      <c r="PCD37"/>
      <c r="PCE37"/>
      <c r="PCF37"/>
      <c r="PCG37"/>
      <c r="PCH37"/>
      <c r="PCI37"/>
      <c r="PCJ37"/>
      <c r="PCK37"/>
      <c r="PCL37"/>
      <c r="PCM37"/>
      <c r="PCN37"/>
      <c r="PCO37"/>
      <c r="PCP37"/>
      <c r="PCQ37"/>
      <c r="PCR37"/>
      <c r="PCS37"/>
      <c r="PCT37"/>
      <c r="PCU37"/>
      <c r="PCV37"/>
      <c r="PCW37"/>
      <c r="PCX37"/>
      <c r="PCY37"/>
      <c r="PCZ37"/>
      <c r="PDA37"/>
      <c r="PDB37"/>
      <c r="PDC37"/>
      <c r="PDD37"/>
      <c r="PDE37"/>
      <c r="PDF37"/>
      <c r="PDG37"/>
      <c r="PDH37"/>
      <c r="PDI37"/>
      <c r="PDJ37"/>
      <c r="PDK37"/>
      <c r="PDL37"/>
      <c r="PDM37"/>
      <c r="PDN37"/>
      <c r="PDO37"/>
      <c r="PDP37"/>
      <c r="PDQ37"/>
      <c r="PDR37"/>
      <c r="PDS37"/>
      <c r="PDT37"/>
      <c r="PDU37"/>
      <c r="PDV37"/>
      <c r="PDW37"/>
      <c r="PDX37"/>
      <c r="PDY37"/>
      <c r="PDZ37"/>
      <c r="PEA37"/>
      <c r="PEB37"/>
      <c r="PEC37"/>
      <c r="PED37"/>
      <c r="PEE37"/>
      <c r="PEF37"/>
      <c r="PEG37"/>
      <c r="PEH37"/>
      <c r="PEI37"/>
      <c r="PEJ37"/>
      <c r="PEK37"/>
      <c r="PEL37"/>
      <c r="PEM37"/>
      <c r="PEN37"/>
      <c r="PEO37"/>
      <c r="PEP37"/>
      <c r="PEQ37"/>
      <c r="PER37"/>
      <c r="PES37"/>
      <c r="PET37"/>
      <c r="PEU37"/>
      <c r="PEV37"/>
      <c r="PEW37"/>
      <c r="PEX37"/>
      <c r="PEY37"/>
      <c r="PEZ37"/>
      <c r="PFA37"/>
      <c r="PFB37"/>
      <c r="PFC37"/>
      <c r="PFD37"/>
      <c r="PFE37"/>
      <c r="PFF37"/>
      <c r="PFG37"/>
      <c r="PFH37"/>
      <c r="PFI37"/>
      <c r="PFJ37"/>
      <c r="PFK37"/>
      <c r="PFL37"/>
      <c r="PFM37"/>
      <c r="PFN37"/>
      <c r="PFO37"/>
      <c r="PFP37"/>
      <c r="PFQ37"/>
      <c r="PFR37"/>
      <c r="PFS37"/>
      <c r="PFT37"/>
      <c r="PFU37"/>
      <c r="PFV37"/>
      <c r="PFW37"/>
      <c r="PFX37"/>
      <c r="PFY37"/>
      <c r="PFZ37"/>
      <c r="PGA37"/>
      <c r="PGB37"/>
      <c r="PGC37"/>
      <c r="PGD37"/>
      <c r="PGE37"/>
      <c r="PGF37"/>
      <c r="PGG37"/>
      <c r="PGH37"/>
      <c r="PGI37"/>
      <c r="PGJ37"/>
      <c r="PGK37"/>
      <c r="PGL37"/>
      <c r="PGM37"/>
      <c r="PGN37"/>
      <c r="PGO37"/>
      <c r="PGP37"/>
      <c r="PGQ37"/>
      <c r="PGR37"/>
      <c r="PGS37"/>
      <c r="PGT37"/>
      <c r="PGU37"/>
      <c r="PGV37"/>
      <c r="PGW37"/>
      <c r="PGX37"/>
      <c r="PGY37"/>
      <c r="PGZ37"/>
      <c r="PHA37"/>
      <c r="PHB37"/>
      <c r="PHC37"/>
      <c r="PHD37"/>
      <c r="PHE37"/>
      <c r="PHF37"/>
      <c r="PHG37"/>
      <c r="PHH37"/>
      <c r="PHI37"/>
      <c r="PHJ37"/>
      <c r="PHK37"/>
      <c r="PHL37"/>
      <c r="PHM37"/>
      <c r="PHN37"/>
      <c r="PHO37"/>
      <c r="PHP37"/>
      <c r="PHQ37"/>
      <c r="PHR37"/>
      <c r="PHS37"/>
      <c r="PHT37"/>
      <c r="PHU37"/>
      <c r="PHV37"/>
      <c r="PHW37"/>
      <c r="PHX37"/>
      <c r="PHY37"/>
      <c r="PHZ37"/>
      <c r="PIA37"/>
      <c r="PIB37"/>
      <c r="PIC37"/>
      <c r="PID37"/>
      <c r="PIE37"/>
      <c r="PIF37"/>
      <c r="PIG37"/>
      <c r="PIH37"/>
      <c r="PII37"/>
      <c r="PIJ37"/>
      <c r="PIK37"/>
      <c r="PIL37"/>
      <c r="PIM37"/>
      <c r="PIN37"/>
      <c r="PIO37"/>
      <c r="PIP37"/>
      <c r="PIQ37"/>
      <c r="PIR37"/>
      <c r="PIS37"/>
      <c r="PIT37"/>
      <c r="PIU37"/>
      <c r="PIV37"/>
      <c r="PIW37"/>
      <c r="PIX37"/>
      <c r="PIY37"/>
      <c r="PIZ37"/>
      <c r="PJA37"/>
      <c r="PJB37"/>
      <c r="PJC37"/>
      <c r="PJD37"/>
      <c r="PJE37"/>
      <c r="PJF37"/>
      <c r="PJG37"/>
      <c r="PJH37"/>
      <c r="PJI37"/>
      <c r="PJJ37"/>
      <c r="PJK37"/>
      <c r="PJL37"/>
      <c r="PJM37"/>
      <c r="PJN37"/>
      <c r="PJO37"/>
      <c r="PJP37"/>
      <c r="PJQ37"/>
      <c r="PJR37"/>
      <c r="PJS37"/>
      <c r="PJT37"/>
      <c r="PJU37"/>
      <c r="PJV37"/>
      <c r="PJW37"/>
      <c r="PJX37"/>
      <c r="PJY37"/>
      <c r="PJZ37"/>
      <c r="PKA37"/>
      <c r="PKB37"/>
      <c r="PKC37"/>
      <c r="PKD37"/>
      <c r="PKE37"/>
      <c r="PKF37"/>
      <c r="PKG37"/>
      <c r="PKH37"/>
      <c r="PKI37"/>
      <c r="PKJ37"/>
      <c r="PKK37"/>
      <c r="PKL37"/>
      <c r="PKM37"/>
      <c r="PKN37"/>
      <c r="PKO37"/>
      <c r="PKP37"/>
      <c r="PKQ37"/>
      <c r="PKR37"/>
      <c r="PKS37"/>
      <c r="PKT37"/>
      <c r="PKU37"/>
      <c r="PKV37"/>
      <c r="PKW37"/>
      <c r="PKX37"/>
      <c r="PKY37"/>
      <c r="PKZ37"/>
      <c r="PLA37"/>
      <c r="PLB37"/>
      <c r="PLC37"/>
      <c r="PLD37"/>
      <c r="PLE37"/>
      <c r="PLF37"/>
      <c r="PLG37"/>
      <c r="PLH37"/>
      <c r="PLI37"/>
      <c r="PLJ37"/>
      <c r="PLK37"/>
      <c r="PLL37"/>
      <c r="PLM37"/>
      <c r="PLN37"/>
      <c r="PLO37"/>
      <c r="PLP37"/>
      <c r="PLQ37"/>
      <c r="PLR37"/>
      <c r="PLS37"/>
      <c r="PLT37"/>
      <c r="PLU37"/>
      <c r="PLV37"/>
      <c r="PLW37"/>
      <c r="PLX37"/>
      <c r="PLY37"/>
      <c r="PLZ37"/>
      <c r="PMA37"/>
      <c r="PMB37"/>
      <c r="PMC37"/>
      <c r="PMD37"/>
      <c r="PME37"/>
      <c r="PMF37"/>
      <c r="PMG37"/>
      <c r="PMH37"/>
      <c r="PMI37"/>
      <c r="PMJ37"/>
      <c r="PMK37"/>
      <c r="PML37"/>
      <c r="PMM37"/>
      <c r="PMN37"/>
      <c r="PMO37"/>
      <c r="PMP37"/>
      <c r="PMQ37"/>
      <c r="PMR37"/>
      <c r="PMS37"/>
      <c r="PMT37"/>
      <c r="PMU37"/>
      <c r="PMV37"/>
      <c r="PMW37"/>
      <c r="PMX37"/>
      <c r="PMY37"/>
      <c r="PMZ37"/>
      <c r="PNA37"/>
      <c r="PNB37"/>
      <c r="PNC37"/>
      <c r="PND37"/>
      <c r="PNE37"/>
      <c r="PNF37"/>
      <c r="PNG37"/>
      <c r="PNH37"/>
      <c r="PNI37"/>
      <c r="PNJ37"/>
      <c r="PNK37"/>
      <c r="PNL37"/>
      <c r="PNM37"/>
      <c r="PNN37"/>
      <c r="PNO37"/>
      <c r="PNP37"/>
      <c r="PNQ37"/>
      <c r="PNR37"/>
      <c r="PNS37"/>
      <c r="PNT37"/>
      <c r="PNU37"/>
      <c r="PNV37"/>
      <c r="PNW37"/>
      <c r="PNX37"/>
      <c r="PNY37"/>
      <c r="PNZ37"/>
      <c r="POA37"/>
      <c r="POB37"/>
      <c r="POC37"/>
      <c r="POD37"/>
      <c r="POE37"/>
      <c r="POF37"/>
      <c r="POG37"/>
      <c r="POH37"/>
      <c r="POI37"/>
      <c r="POJ37"/>
      <c r="POK37"/>
      <c r="POL37"/>
      <c r="POM37"/>
      <c r="PON37"/>
      <c r="POO37"/>
      <c r="POP37"/>
      <c r="POQ37"/>
      <c r="POR37"/>
      <c r="POS37"/>
      <c r="POT37"/>
      <c r="POU37"/>
      <c r="POV37"/>
      <c r="POW37"/>
      <c r="POX37"/>
      <c r="POY37"/>
      <c r="POZ37"/>
      <c r="PPA37"/>
      <c r="PPB37"/>
      <c r="PPC37"/>
      <c r="PPD37"/>
      <c r="PPE37"/>
      <c r="PPF37"/>
      <c r="PPG37"/>
      <c r="PPH37"/>
      <c r="PPI37"/>
      <c r="PPJ37"/>
      <c r="PPK37"/>
      <c r="PPL37"/>
      <c r="PPM37"/>
      <c r="PPN37"/>
      <c r="PPO37"/>
      <c r="PPP37"/>
      <c r="PPQ37"/>
      <c r="PPR37"/>
      <c r="PPS37"/>
      <c r="PPT37"/>
      <c r="PPU37"/>
      <c r="PPV37"/>
      <c r="PPW37"/>
      <c r="PPX37"/>
      <c r="PPY37"/>
      <c r="PPZ37"/>
      <c r="PQA37"/>
      <c r="PQB37"/>
      <c r="PQC37"/>
      <c r="PQD37"/>
      <c r="PQE37"/>
      <c r="PQF37"/>
      <c r="PQG37"/>
      <c r="PQH37"/>
      <c r="PQI37"/>
      <c r="PQJ37"/>
      <c r="PQK37"/>
      <c r="PQL37"/>
      <c r="PQM37"/>
      <c r="PQN37"/>
      <c r="PQO37"/>
      <c r="PQP37"/>
      <c r="PQQ37"/>
      <c r="PQR37"/>
      <c r="PQS37"/>
      <c r="PQT37"/>
      <c r="PQU37"/>
      <c r="PQV37"/>
      <c r="PQW37"/>
      <c r="PQX37"/>
      <c r="PQY37"/>
      <c r="PQZ37"/>
      <c r="PRA37"/>
      <c r="PRB37"/>
      <c r="PRC37"/>
      <c r="PRD37"/>
      <c r="PRE37"/>
      <c r="PRF37"/>
      <c r="PRG37"/>
      <c r="PRH37"/>
      <c r="PRI37"/>
      <c r="PRJ37"/>
      <c r="PRK37"/>
      <c r="PRL37"/>
      <c r="PRM37"/>
      <c r="PRN37"/>
      <c r="PRO37"/>
      <c r="PRP37"/>
      <c r="PRQ37"/>
      <c r="PRR37"/>
      <c r="PRS37"/>
      <c r="PRT37"/>
      <c r="PRU37"/>
      <c r="PRV37"/>
      <c r="PRW37"/>
      <c r="PRX37"/>
      <c r="PRY37"/>
      <c r="PRZ37"/>
      <c r="PSA37"/>
      <c r="PSB37"/>
      <c r="PSC37"/>
      <c r="PSD37"/>
      <c r="PSE37"/>
      <c r="PSF37"/>
      <c r="PSG37"/>
      <c r="PSH37"/>
      <c r="PSI37"/>
      <c r="PSJ37"/>
      <c r="PSK37"/>
      <c r="PSL37"/>
      <c r="PSM37"/>
      <c r="PSN37"/>
      <c r="PSO37"/>
      <c r="PSP37"/>
      <c r="PSQ37"/>
      <c r="PSR37"/>
      <c r="PSS37"/>
      <c r="PST37"/>
      <c r="PSU37"/>
      <c r="PSV37"/>
      <c r="PSW37"/>
      <c r="PSX37"/>
      <c r="PSY37"/>
      <c r="PSZ37"/>
      <c r="PTA37"/>
      <c r="PTB37"/>
      <c r="PTC37"/>
      <c r="PTD37"/>
      <c r="PTE37"/>
      <c r="PTF37"/>
      <c r="PTG37"/>
      <c r="PTH37"/>
      <c r="PTI37"/>
      <c r="PTJ37"/>
      <c r="PTK37"/>
      <c r="PTL37"/>
      <c r="PTM37"/>
      <c r="PTN37"/>
      <c r="PTO37"/>
      <c r="PTP37"/>
      <c r="PTQ37"/>
      <c r="PTR37"/>
      <c r="PTS37"/>
      <c r="PTT37"/>
      <c r="PTU37"/>
      <c r="PTV37"/>
      <c r="PTW37"/>
      <c r="PTX37"/>
      <c r="PTY37"/>
      <c r="PTZ37"/>
      <c r="PUA37"/>
      <c r="PUB37"/>
      <c r="PUC37"/>
      <c r="PUD37"/>
      <c r="PUE37"/>
      <c r="PUF37"/>
      <c r="PUG37"/>
      <c r="PUH37"/>
      <c r="PUI37"/>
      <c r="PUJ37"/>
      <c r="PUK37"/>
      <c r="PUL37"/>
      <c r="PUM37"/>
      <c r="PUN37"/>
      <c r="PUO37"/>
      <c r="PUP37"/>
      <c r="PUQ37"/>
      <c r="PUR37"/>
      <c r="PUS37"/>
      <c r="PUT37"/>
      <c r="PUU37"/>
      <c r="PUV37"/>
      <c r="PUW37"/>
      <c r="PUX37"/>
      <c r="PUY37"/>
      <c r="PUZ37"/>
      <c r="PVA37"/>
      <c r="PVB37"/>
      <c r="PVC37"/>
      <c r="PVD37"/>
      <c r="PVE37"/>
      <c r="PVF37"/>
      <c r="PVG37"/>
      <c r="PVH37"/>
      <c r="PVI37"/>
      <c r="PVJ37"/>
      <c r="PVK37"/>
      <c r="PVL37"/>
      <c r="PVM37"/>
      <c r="PVN37"/>
      <c r="PVO37"/>
      <c r="PVP37"/>
      <c r="PVQ37"/>
      <c r="PVR37"/>
      <c r="PVS37"/>
      <c r="PVT37"/>
      <c r="PVU37"/>
      <c r="PVV37"/>
      <c r="PVW37"/>
      <c r="PVX37"/>
      <c r="PVY37"/>
      <c r="PVZ37"/>
      <c r="PWA37"/>
      <c r="PWB37"/>
      <c r="PWC37"/>
      <c r="PWD37"/>
      <c r="PWE37"/>
      <c r="PWF37"/>
      <c r="PWG37"/>
      <c r="PWH37"/>
      <c r="PWI37"/>
      <c r="PWJ37"/>
      <c r="PWK37"/>
      <c r="PWL37"/>
      <c r="PWM37"/>
      <c r="PWN37"/>
      <c r="PWO37"/>
      <c r="PWP37"/>
      <c r="PWQ37"/>
      <c r="PWR37"/>
      <c r="PWS37"/>
      <c r="PWT37"/>
      <c r="PWU37"/>
      <c r="PWV37"/>
      <c r="PWW37"/>
      <c r="PWX37"/>
      <c r="PWY37"/>
      <c r="PWZ37"/>
      <c r="PXA37"/>
      <c r="PXB37"/>
      <c r="PXC37"/>
      <c r="PXD37"/>
      <c r="PXE37"/>
      <c r="PXF37"/>
      <c r="PXG37"/>
      <c r="PXH37"/>
      <c r="PXI37"/>
      <c r="PXJ37"/>
      <c r="PXK37"/>
      <c r="PXL37"/>
      <c r="PXM37"/>
      <c r="PXN37"/>
      <c r="PXO37"/>
      <c r="PXP37"/>
      <c r="PXQ37"/>
      <c r="PXR37"/>
      <c r="PXS37"/>
      <c r="PXT37"/>
      <c r="PXU37"/>
      <c r="PXV37"/>
      <c r="PXW37"/>
      <c r="PXX37"/>
      <c r="PXY37"/>
      <c r="PXZ37"/>
      <c r="PYA37"/>
      <c r="PYB37"/>
      <c r="PYC37"/>
      <c r="PYD37"/>
      <c r="PYE37"/>
      <c r="PYF37"/>
      <c r="PYG37"/>
      <c r="PYH37"/>
      <c r="PYI37"/>
      <c r="PYJ37"/>
      <c r="PYK37"/>
      <c r="PYL37"/>
      <c r="PYM37"/>
      <c r="PYN37"/>
      <c r="PYO37"/>
      <c r="PYP37"/>
      <c r="PYQ37"/>
      <c r="PYR37"/>
      <c r="PYS37"/>
      <c r="PYT37"/>
      <c r="PYU37"/>
      <c r="PYV37"/>
      <c r="PYW37"/>
      <c r="PYX37"/>
      <c r="PYY37"/>
      <c r="PYZ37"/>
      <c r="PZA37"/>
      <c r="PZB37"/>
      <c r="PZC37"/>
      <c r="PZD37"/>
      <c r="PZE37"/>
      <c r="PZF37"/>
      <c r="PZG37"/>
      <c r="PZH37"/>
      <c r="PZI37"/>
      <c r="PZJ37"/>
      <c r="PZK37"/>
      <c r="PZL37"/>
      <c r="PZM37"/>
      <c r="PZN37"/>
      <c r="PZO37"/>
      <c r="PZP37"/>
      <c r="PZQ37"/>
      <c r="PZR37"/>
      <c r="PZS37"/>
      <c r="PZT37"/>
      <c r="PZU37"/>
      <c r="PZV37"/>
      <c r="PZW37"/>
      <c r="PZX37"/>
      <c r="PZY37"/>
      <c r="PZZ37"/>
      <c r="QAA37"/>
      <c r="QAB37"/>
      <c r="QAC37"/>
      <c r="QAD37"/>
      <c r="QAE37"/>
      <c r="QAF37"/>
      <c r="QAG37"/>
      <c r="QAH37"/>
      <c r="QAI37"/>
      <c r="QAJ37"/>
      <c r="QAK37"/>
      <c r="QAL37"/>
      <c r="QAM37"/>
      <c r="QAN37"/>
      <c r="QAO37"/>
      <c r="QAP37"/>
      <c r="QAQ37"/>
      <c r="QAR37"/>
      <c r="QAS37"/>
      <c r="QAT37"/>
      <c r="QAU37"/>
      <c r="QAV37"/>
      <c r="QAW37"/>
      <c r="QAX37"/>
      <c r="QAY37"/>
      <c r="QAZ37"/>
      <c r="QBA37"/>
      <c r="QBB37"/>
      <c r="QBC37"/>
      <c r="QBD37"/>
      <c r="QBE37"/>
      <c r="QBF37"/>
      <c r="QBG37"/>
      <c r="QBH37"/>
      <c r="QBI37"/>
      <c r="QBJ37"/>
      <c r="QBK37"/>
      <c r="QBL37"/>
      <c r="QBM37"/>
      <c r="QBN37"/>
      <c r="QBO37"/>
      <c r="QBP37"/>
      <c r="QBQ37"/>
      <c r="QBR37"/>
      <c r="QBS37"/>
      <c r="QBT37"/>
      <c r="QBU37"/>
      <c r="QBV37"/>
      <c r="QBW37"/>
      <c r="QBX37"/>
      <c r="QBY37"/>
      <c r="QBZ37"/>
      <c r="QCA37"/>
      <c r="QCB37"/>
      <c r="QCC37"/>
      <c r="QCD37"/>
      <c r="QCE37"/>
      <c r="QCF37"/>
      <c r="QCG37"/>
      <c r="QCH37"/>
      <c r="QCI37"/>
      <c r="QCJ37"/>
      <c r="QCK37"/>
      <c r="QCL37"/>
      <c r="QCM37"/>
      <c r="QCN37"/>
      <c r="QCO37"/>
      <c r="QCP37"/>
      <c r="QCQ37"/>
      <c r="QCR37"/>
      <c r="QCS37"/>
      <c r="QCT37"/>
      <c r="QCU37"/>
      <c r="QCV37"/>
      <c r="QCW37"/>
      <c r="QCX37"/>
      <c r="QCY37"/>
      <c r="QCZ37"/>
      <c r="QDA37"/>
      <c r="QDB37"/>
      <c r="QDC37"/>
      <c r="QDD37"/>
      <c r="QDE37"/>
      <c r="QDF37"/>
      <c r="QDG37"/>
      <c r="QDH37"/>
      <c r="QDI37"/>
      <c r="QDJ37"/>
      <c r="QDK37"/>
      <c r="QDL37"/>
      <c r="QDM37"/>
      <c r="QDN37"/>
      <c r="QDO37"/>
      <c r="QDP37"/>
      <c r="QDQ37"/>
      <c r="QDR37"/>
      <c r="QDS37"/>
      <c r="QDT37"/>
      <c r="QDU37"/>
      <c r="QDV37"/>
      <c r="QDW37"/>
      <c r="QDX37"/>
      <c r="QDY37"/>
      <c r="QDZ37"/>
      <c r="QEA37"/>
      <c r="QEB37"/>
      <c r="QEC37"/>
      <c r="QED37"/>
      <c r="QEE37"/>
      <c r="QEF37"/>
      <c r="QEG37"/>
      <c r="QEH37"/>
      <c r="QEI37"/>
      <c r="QEJ37"/>
      <c r="QEK37"/>
      <c r="QEL37"/>
      <c r="QEM37"/>
      <c r="QEN37"/>
      <c r="QEO37"/>
      <c r="QEP37"/>
      <c r="QEQ37"/>
      <c r="QER37"/>
      <c r="QES37"/>
      <c r="QET37"/>
      <c r="QEU37"/>
      <c r="QEV37"/>
      <c r="QEW37"/>
      <c r="QEX37"/>
      <c r="QEY37"/>
      <c r="QEZ37"/>
      <c r="QFA37"/>
      <c r="QFB37"/>
      <c r="QFC37"/>
      <c r="QFD37"/>
      <c r="QFE37"/>
      <c r="QFF37"/>
      <c r="QFG37"/>
      <c r="QFH37"/>
      <c r="QFI37"/>
      <c r="QFJ37"/>
      <c r="QFK37"/>
      <c r="QFL37"/>
      <c r="QFM37"/>
      <c r="QFN37"/>
      <c r="QFO37"/>
      <c r="QFP37"/>
      <c r="QFQ37"/>
      <c r="QFR37"/>
      <c r="QFS37"/>
      <c r="QFT37"/>
      <c r="QFU37"/>
      <c r="QFV37"/>
      <c r="QFW37"/>
      <c r="QFX37"/>
      <c r="QFY37"/>
      <c r="QFZ37"/>
      <c r="QGA37"/>
      <c r="QGB37"/>
      <c r="QGC37"/>
      <c r="QGD37"/>
      <c r="QGE37"/>
      <c r="QGF37"/>
      <c r="QGG37"/>
      <c r="QGH37"/>
      <c r="QGI37"/>
      <c r="QGJ37"/>
      <c r="QGK37"/>
      <c r="QGL37"/>
      <c r="QGM37"/>
      <c r="QGN37"/>
      <c r="QGO37"/>
      <c r="QGP37"/>
      <c r="QGQ37"/>
      <c r="QGR37"/>
      <c r="QGS37"/>
      <c r="QGT37"/>
      <c r="QGU37"/>
      <c r="QGV37"/>
      <c r="QGW37"/>
      <c r="QGX37"/>
      <c r="QGY37"/>
      <c r="QGZ37"/>
      <c r="QHA37"/>
      <c r="QHB37"/>
      <c r="QHC37"/>
      <c r="QHD37"/>
      <c r="QHE37"/>
      <c r="QHF37"/>
      <c r="QHG37"/>
      <c r="QHH37"/>
      <c r="QHI37"/>
      <c r="QHJ37"/>
      <c r="QHK37"/>
      <c r="QHL37"/>
      <c r="QHM37"/>
      <c r="QHN37"/>
      <c r="QHO37"/>
      <c r="QHP37"/>
      <c r="QHQ37"/>
      <c r="QHR37"/>
      <c r="QHS37"/>
      <c r="QHT37"/>
      <c r="QHU37"/>
      <c r="QHV37"/>
      <c r="QHW37"/>
      <c r="QHX37"/>
      <c r="QHY37"/>
      <c r="QHZ37"/>
      <c r="QIA37"/>
      <c r="QIB37"/>
      <c r="QIC37"/>
      <c r="QID37"/>
      <c r="QIE37"/>
      <c r="QIF37"/>
      <c r="QIG37"/>
      <c r="QIH37"/>
      <c r="QII37"/>
      <c r="QIJ37"/>
      <c r="QIK37"/>
      <c r="QIL37"/>
      <c r="QIM37"/>
      <c r="QIN37"/>
      <c r="QIO37"/>
      <c r="QIP37"/>
      <c r="QIQ37"/>
      <c r="QIR37"/>
      <c r="QIS37"/>
      <c r="QIT37"/>
      <c r="QIU37"/>
      <c r="QIV37"/>
      <c r="QIW37"/>
      <c r="QIX37"/>
      <c r="QIY37"/>
      <c r="QIZ37"/>
      <c r="QJA37"/>
      <c r="QJB37"/>
      <c r="QJC37"/>
      <c r="QJD37"/>
      <c r="QJE37"/>
      <c r="QJF37"/>
      <c r="QJG37"/>
      <c r="QJH37"/>
      <c r="QJI37"/>
      <c r="QJJ37"/>
      <c r="QJK37"/>
      <c r="QJL37"/>
      <c r="QJM37"/>
      <c r="QJN37"/>
      <c r="QJO37"/>
      <c r="QJP37"/>
      <c r="QJQ37"/>
      <c r="QJR37"/>
      <c r="QJS37"/>
      <c r="QJT37"/>
      <c r="QJU37"/>
      <c r="QJV37"/>
      <c r="QJW37"/>
      <c r="QJX37"/>
      <c r="QJY37"/>
      <c r="QJZ37"/>
      <c r="QKA37"/>
      <c r="QKB37"/>
      <c r="QKC37"/>
      <c r="QKD37"/>
      <c r="QKE37"/>
      <c r="QKF37"/>
      <c r="QKG37"/>
      <c r="QKH37"/>
      <c r="QKI37"/>
      <c r="QKJ37"/>
      <c r="QKK37"/>
      <c r="QKL37"/>
      <c r="QKM37"/>
      <c r="QKN37"/>
      <c r="QKO37"/>
      <c r="QKP37"/>
      <c r="QKQ37"/>
      <c r="QKR37"/>
      <c r="QKS37"/>
      <c r="QKT37"/>
      <c r="QKU37"/>
      <c r="QKV37"/>
      <c r="QKW37"/>
      <c r="QKX37"/>
      <c r="QKY37"/>
      <c r="QKZ37"/>
      <c r="QLA37"/>
      <c r="QLB37"/>
      <c r="QLC37"/>
      <c r="QLD37"/>
      <c r="QLE37"/>
      <c r="QLF37"/>
      <c r="QLG37"/>
      <c r="QLH37"/>
      <c r="QLI37"/>
      <c r="QLJ37"/>
      <c r="QLK37"/>
      <c r="QLL37"/>
      <c r="QLM37"/>
      <c r="QLN37"/>
      <c r="QLO37"/>
      <c r="QLP37"/>
      <c r="QLQ37"/>
      <c r="QLR37"/>
      <c r="QLS37"/>
      <c r="QLT37"/>
      <c r="QLU37"/>
      <c r="QLV37"/>
      <c r="QLW37"/>
      <c r="QLX37"/>
      <c r="QLY37"/>
      <c r="QLZ37"/>
      <c r="QMA37"/>
      <c r="QMB37"/>
      <c r="QMC37"/>
      <c r="QMD37"/>
      <c r="QME37"/>
      <c r="QMF37"/>
      <c r="QMG37"/>
      <c r="QMH37"/>
      <c r="QMI37"/>
      <c r="QMJ37"/>
      <c r="QMK37"/>
      <c r="QML37"/>
      <c r="QMM37"/>
      <c r="QMN37"/>
      <c r="QMO37"/>
      <c r="QMP37"/>
      <c r="QMQ37"/>
      <c r="QMR37"/>
      <c r="QMS37"/>
      <c r="QMT37"/>
      <c r="QMU37"/>
      <c r="QMV37"/>
      <c r="QMW37"/>
      <c r="QMX37"/>
      <c r="QMY37"/>
      <c r="QMZ37"/>
      <c r="QNA37"/>
      <c r="QNB37"/>
      <c r="QNC37"/>
      <c r="QND37"/>
      <c r="QNE37"/>
      <c r="QNF37"/>
      <c r="QNG37"/>
      <c r="QNH37"/>
      <c r="QNI37"/>
      <c r="QNJ37"/>
      <c r="QNK37"/>
      <c r="QNL37"/>
      <c r="QNM37"/>
      <c r="QNN37"/>
      <c r="QNO37"/>
      <c r="QNP37"/>
      <c r="QNQ37"/>
      <c r="QNR37"/>
      <c r="QNS37"/>
      <c r="QNT37"/>
      <c r="QNU37"/>
      <c r="QNV37"/>
      <c r="QNW37"/>
      <c r="QNX37"/>
      <c r="QNY37"/>
      <c r="QNZ37"/>
      <c r="QOA37"/>
      <c r="QOB37"/>
      <c r="QOC37"/>
      <c r="QOD37"/>
      <c r="QOE37"/>
      <c r="QOF37"/>
      <c r="QOG37"/>
      <c r="QOH37"/>
      <c r="QOI37"/>
      <c r="QOJ37"/>
      <c r="QOK37"/>
      <c r="QOL37"/>
      <c r="QOM37"/>
      <c r="QON37"/>
      <c r="QOO37"/>
      <c r="QOP37"/>
      <c r="QOQ37"/>
      <c r="QOR37"/>
      <c r="QOS37"/>
      <c r="QOT37"/>
      <c r="QOU37"/>
      <c r="QOV37"/>
      <c r="QOW37"/>
      <c r="QOX37"/>
      <c r="QOY37"/>
      <c r="QOZ37"/>
      <c r="QPA37"/>
      <c r="QPB37"/>
      <c r="QPC37"/>
      <c r="QPD37"/>
      <c r="QPE37"/>
      <c r="QPF37"/>
      <c r="QPG37"/>
      <c r="QPH37"/>
      <c r="QPI37"/>
      <c r="QPJ37"/>
      <c r="QPK37"/>
      <c r="QPL37"/>
      <c r="QPM37"/>
      <c r="QPN37"/>
      <c r="QPO37"/>
      <c r="QPP37"/>
      <c r="QPQ37"/>
      <c r="QPR37"/>
      <c r="QPS37"/>
      <c r="QPT37"/>
      <c r="QPU37"/>
      <c r="QPV37"/>
      <c r="QPW37"/>
      <c r="QPX37"/>
      <c r="QPY37"/>
      <c r="QPZ37"/>
      <c r="QQA37"/>
      <c r="QQB37"/>
      <c r="QQC37"/>
      <c r="QQD37"/>
      <c r="QQE37"/>
      <c r="QQF37"/>
      <c r="QQG37"/>
      <c r="QQH37"/>
      <c r="QQI37"/>
      <c r="QQJ37"/>
      <c r="QQK37"/>
      <c r="QQL37"/>
      <c r="QQM37"/>
      <c r="QQN37"/>
      <c r="QQO37"/>
      <c r="QQP37"/>
      <c r="QQQ37"/>
      <c r="QQR37"/>
      <c r="QQS37"/>
      <c r="QQT37"/>
      <c r="QQU37"/>
      <c r="QQV37"/>
      <c r="QQW37"/>
      <c r="QQX37"/>
      <c r="QQY37"/>
      <c r="QQZ37"/>
      <c r="QRA37"/>
      <c r="QRB37"/>
      <c r="QRC37"/>
      <c r="QRD37"/>
      <c r="QRE37"/>
      <c r="QRF37"/>
      <c r="QRG37"/>
      <c r="QRH37"/>
      <c r="QRI37"/>
      <c r="QRJ37"/>
      <c r="QRK37"/>
      <c r="QRL37"/>
      <c r="QRM37"/>
      <c r="QRN37"/>
      <c r="QRO37"/>
      <c r="QRP37"/>
      <c r="QRQ37"/>
      <c r="QRR37"/>
      <c r="QRS37"/>
      <c r="QRT37"/>
      <c r="QRU37"/>
      <c r="QRV37"/>
      <c r="QRW37"/>
      <c r="QRX37"/>
      <c r="QRY37"/>
      <c r="QRZ37"/>
      <c r="QSA37"/>
      <c r="QSB37"/>
      <c r="QSC37"/>
      <c r="QSD37"/>
      <c r="QSE37"/>
      <c r="QSF37"/>
      <c r="QSG37"/>
      <c r="QSH37"/>
      <c r="QSI37"/>
      <c r="QSJ37"/>
      <c r="QSK37"/>
      <c r="QSL37"/>
      <c r="QSM37"/>
      <c r="QSN37"/>
      <c r="QSO37"/>
      <c r="QSP37"/>
      <c r="QSQ37"/>
      <c r="QSR37"/>
      <c r="QSS37"/>
      <c r="QST37"/>
      <c r="QSU37"/>
      <c r="QSV37"/>
      <c r="QSW37"/>
      <c r="QSX37"/>
      <c r="QSY37"/>
      <c r="QSZ37"/>
      <c r="QTA37"/>
      <c r="QTB37"/>
      <c r="QTC37"/>
      <c r="QTD37"/>
      <c r="QTE37"/>
      <c r="QTF37"/>
      <c r="QTG37"/>
      <c r="QTH37"/>
      <c r="QTI37"/>
      <c r="QTJ37"/>
      <c r="QTK37"/>
      <c r="QTL37"/>
      <c r="QTM37"/>
      <c r="QTN37"/>
      <c r="QTO37"/>
      <c r="QTP37"/>
      <c r="QTQ37"/>
      <c r="QTR37"/>
      <c r="QTS37"/>
      <c r="QTT37"/>
      <c r="QTU37"/>
      <c r="QTV37"/>
      <c r="QTW37"/>
      <c r="QTX37"/>
      <c r="QTY37"/>
      <c r="QTZ37"/>
      <c r="QUA37"/>
      <c r="QUB37"/>
      <c r="QUC37"/>
      <c r="QUD37"/>
      <c r="QUE37"/>
      <c r="QUF37"/>
      <c r="QUG37"/>
      <c r="QUH37"/>
      <c r="QUI37"/>
      <c r="QUJ37"/>
      <c r="QUK37"/>
      <c r="QUL37"/>
      <c r="QUM37"/>
      <c r="QUN37"/>
      <c r="QUO37"/>
      <c r="QUP37"/>
      <c r="QUQ37"/>
      <c r="QUR37"/>
      <c r="QUS37"/>
      <c r="QUT37"/>
      <c r="QUU37"/>
      <c r="QUV37"/>
      <c r="QUW37"/>
      <c r="QUX37"/>
      <c r="QUY37"/>
      <c r="QUZ37"/>
      <c r="QVA37"/>
      <c r="QVB37"/>
      <c r="QVC37"/>
      <c r="QVD37"/>
      <c r="QVE37"/>
      <c r="QVF37"/>
      <c r="QVG37"/>
      <c r="QVH37"/>
      <c r="QVI37"/>
      <c r="QVJ37"/>
      <c r="QVK37"/>
      <c r="QVL37"/>
      <c r="QVM37"/>
      <c r="QVN37"/>
      <c r="QVO37"/>
      <c r="QVP37"/>
      <c r="QVQ37"/>
      <c r="QVR37"/>
      <c r="QVS37"/>
      <c r="QVT37"/>
      <c r="QVU37"/>
      <c r="QVV37"/>
      <c r="QVW37"/>
      <c r="QVX37"/>
      <c r="QVY37"/>
      <c r="QVZ37"/>
      <c r="QWA37"/>
      <c r="QWB37"/>
      <c r="QWC37"/>
      <c r="QWD37"/>
      <c r="QWE37"/>
      <c r="QWF37"/>
      <c r="QWG37"/>
      <c r="QWH37"/>
      <c r="QWI37"/>
      <c r="QWJ37"/>
      <c r="QWK37"/>
      <c r="QWL37"/>
      <c r="QWM37"/>
      <c r="QWN37"/>
      <c r="QWO37"/>
      <c r="QWP37"/>
      <c r="QWQ37"/>
      <c r="QWR37"/>
      <c r="QWS37"/>
      <c r="QWT37"/>
      <c r="QWU37"/>
      <c r="QWV37"/>
      <c r="QWW37"/>
      <c r="QWX37"/>
      <c r="QWY37"/>
      <c r="QWZ37"/>
      <c r="QXA37"/>
      <c r="QXB37"/>
      <c r="QXC37"/>
      <c r="QXD37"/>
      <c r="QXE37"/>
      <c r="QXF37"/>
      <c r="QXG37"/>
      <c r="QXH37"/>
      <c r="QXI37"/>
      <c r="QXJ37"/>
      <c r="QXK37"/>
      <c r="QXL37"/>
      <c r="QXM37"/>
      <c r="QXN37"/>
      <c r="QXO37"/>
      <c r="QXP37"/>
      <c r="QXQ37"/>
      <c r="QXR37"/>
      <c r="QXS37"/>
      <c r="QXT37"/>
      <c r="QXU37"/>
      <c r="QXV37"/>
      <c r="QXW37"/>
      <c r="QXX37"/>
      <c r="QXY37"/>
      <c r="QXZ37"/>
      <c r="QYA37"/>
      <c r="QYB37"/>
      <c r="QYC37"/>
      <c r="QYD37"/>
      <c r="QYE37"/>
      <c r="QYF37"/>
      <c r="QYG37"/>
      <c r="QYH37"/>
      <c r="QYI37"/>
      <c r="QYJ37"/>
      <c r="QYK37"/>
      <c r="QYL37"/>
      <c r="QYM37"/>
      <c r="QYN37"/>
      <c r="QYO37"/>
      <c r="QYP37"/>
      <c r="QYQ37"/>
      <c r="QYR37"/>
      <c r="QYS37"/>
      <c r="QYT37"/>
      <c r="QYU37"/>
      <c r="QYV37"/>
      <c r="QYW37"/>
      <c r="QYX37"/>
      <c r="QYY37"/>
      <c r="QYZ37"/>
      <c r="QZA37"/>
      <c r="QZB37"/>
      <c r="QZC37"/>
      <c r="QZD37"/>
      <c r="QZE37"/>
      <c r="QZF37"/>
      <c r="QZG37"/>
      <c r="QZH37"/>
      <c r="QZI37"/>
      <c r="QZJ37"/>
      <c r="QZK37"/>
      <c r="QZL37"/>
      <c r="QZM37"/>
      <c r="QZN37"/>
      <c r="QZO37"/>
      <c r="QZP37"/>
      <c r="QZQ37"/>
      <c r="QZR37"/>
      <c r="QZS37"/>
      <c r="QZT37"/>
      <c r="QZU37"/>
      <c r="QZV37"/>
      <c r="QZW37"/>
      <c r="QZX37"/>
      <c r="QZY37"/>
      <c r="QZZ37"/>
      <c r="RAA37"/>
      <c r="RAB37"/>
      <c r="RAC37"/>
      <c r="RAD37"/>
      <c r="RAE37"/>
      <c r="RAF37"/>
      <c r="RAG37"/>
      <c r="RAH37"/>
      <c r="RAI37"/>
      <c r="RAJ37"/>
      <c r="RAK37"/>
      <c r="RAL37"/>
      <c r="RAM37"/>
      <c r="RAN37"/>
      <c r="RAO37"/>
      <c r="RAP37"/>
      <c r="RAQ37"/>
      <c r="RAR37"/>
      <c r="RAS37"/>
      <c r="RAT37"/>
      <c r="RAU37"/>
      <c r="RAV37"/>
      <c r="RAW37"/>
      <c r="RAX37"/>
      <c r="RAY37"/>
      <c r="RAZ37"/>
      <c r="RBA37"/>
      <c r="RBB37"/>
      <c r="RBC37"/>
      <c r="RBD37"/>
      <c r="RBE37"/>
      <c r="RBF37"/>
      <c r="RBG37"/>
      <c r="RBH37"/>
      <c r="RBI37"/>
      <c r="RBJ37"/>
      <c r="RBK37"/>
      <c r="RBL37"/>
      <c r="RBM37"/>
      <c r="RBN37"/>
      <c r="RBO37"/>
      <c r="RBP37"/>
      <c r="RBQ37"/>
      <c r="RBR37"/>
      <c r="RBS37"/>
      <c r="RBT37"/>
      <c r="RBU37"/>
      <c r="RBV37"/>
      <c r="RBW37"/>
      <c r="RBX37"/>
      <c r="RBY37"/>
      <c r="RBZ37"/>
      <c r="RCA37"/>
      <c r="RCB37"/>
      <c r="RCC37"/>
      <c r="RCD37"/>
      <c r="RCE37"/>
      <c r="RCF37"/>
      <c r="RCG37"/>
      <c r="RCH37"/>
      <c r="RCI37"/>
      <c r="RCJ37"/>
      <c r="RCK37"/>
      <c r="RCL37"/>
      <c r="RCM37"/>
      <c r="RCN37"/>
      <c r="RCO37"/>
      <c r="RCP37"/>
      <c r="RCQ37"/>
      <c r="RCR37"/>
      <c r="RCS37"/>
      <c r="RCT37"/>
      <c r="RCU37"/>
      <c r="RCV37"/>
      <c r="RCW37"/>
      <c r="RCX37"/>
      <c r="RCY37"/>
      <c r="RCZ37"/>
      <c r="RDA37"/>
      <c r="RDB37"/>
      <c r="RDC37"/>
      <c r="RDD37"/>
      <c r="RDE37"/>
      <c r="RDF37"/>
      <c r="RDG37"/>
      <c r="RDH37"/>
      <c r="RDI37"/>
      <c r="RDJ37"/>
      <c r="RDK37"/>
      <c r="RDL37"/>
      <c r="RDM37"/>
      <c r="RDN37"/>
      <c r="RDO37"/>
      <c r="RDP37"/>
      <c r="RDQ37"/>
      <c r="RDR37"/>
      <c r="RDS37"/>
      <c r="RDT37"/>
      <c r="RDU37"/>
      <c r="RDV37"/>
      <c r="RDW37"/>
      <c r="RDX37"/>
      <c r="RDY37"/>
      <c r="RDZ37"/>
      <c r="REA37"/>
      <c r="REB37"/>
      <c r="REC37"/>
      <c r="RED37"/>
      <c r="REE37"/>
      <c r="REF37"/>
      <c r="REG37"/>
      <c r="REH37"/>
      <c r="REI37"/>
      <c r="REJ37"/>
      <c r="REK37"/>
      <c r="REL37"/>
      <c r="REM37"/>
      <c r="REN37"/>
      <c r="REO37"/>
      <c r="REP37"/>
      <c r="REQ37"/>
      <c r="RER37"/>
      <c r="RES37"/>
      <c r="RET37"/>
      <c r="REU37"/>
      <c r="REV37"/>
      <c r="REW37"/>
      <c r="REX37"/>
      <c r="REY37"/>
      <c r="REZ37"/>
      <c r="RFA37"/>
      <c r="RFB37"/>
      <c r="RFC37"/>
      <c r="RFD37"/>
      <c r="RFE37"/>
      <c r="RFF37"/>
      <c r="RFG37"/>
      <c r="RFH37"/>
      <c r="RFI37"/>
      <c r="RFJ37"/>
      <c r="RFK37"/>
      <c r="RFL37"/>
      <c r="RFM37"/>
      <c r="RFN37"/>
      <c r="RFO37"/>
      <c r="RFP37"/>
      <c r="RFQ37"/>
      <c r="RFR37"/>
      <c r="RFS37"/>
      <c r="RFT37"/>
      <c r="RFU37"/>
      <c r="RFV37"/>
      <c r="RFW37"/>
      <c r="RFX37"/>
      <c r="RFY37"/>
      <c r="RFZ37"/>
      <c r="RGA37"/>
      <c r="RGB37"/>
      <c r="RGC37"/>
      <c r="RGD37"/>
      <c r="RGE37"/>
      <c r="RGF37"/>
      <c r="RGG37"/>
      <c r="RGH37"/>
      <c r="RGI37"/>
      <c r="RGJ37"/>
      <c r="RGK37"/>
      <c r="RGL37"/>
      <c r="RGM37"/>
      <c r="RGN37"/>
      <c r="RGO37"/>
      <c r="RGP37"/>
      <c r="RGQ37"/>
      <c r="RGR37"/>
      <c r="RGS37"/>
      <c r="RGT37"/>
      <c r="RGU37"/>
      <c r="RGV37"/>
      <c r="RGW37"/>
      <c r="RGX37"/>
      <c r="RGY37"/>
      <c r="RGZ37"/>
      <c r="RHA37"/>
      <c r="RHB37"/>
      <c r="RHC37"/>
      <c r="RHD37"/>
      <c r="RHE37"/>
      <c r="RHF37"/>
      <c r="RHG37"/>
      <c r="RHH37"/>
      <c r="RHI37"/>
      <c r="RHJ37"/>
      <c r="RHK37"/>
      <c r="RHL37"/>
      <c r="RHM37"/>
      <c r="RHN37"/>
      <c r="RHO37"/>
      <c r="RHP37"/>
      <c r="RHQ37"/>
      <c r="RHR37"/>
      <c r="RHS37"/>
      <c r="RHT37"/>
      <c r="RHU37"/>
      <c r="RHV37"/>
      <c r="RHW37"/>
      <c r="RHX37"/>
      <c r="RHY37"/>
      <c r="RHZ37"/>
      <c r="RIA37"/>
      <c r="RIB37"/>
      <c r="RIC37"/>
      <c r="RID37"/>
      <c r="RIE37"/>
      <c r="RIF37"/>
      <c r="RIG37"/>
      <c r="RIH37"/>
      <c r="RII37"/>
      <c r="RIJ37"/>
      <c r="RIK37"/>
      <c r="RIL37"/>
      <c r="RIM37"/>
      <c r="RIN37"/>
      <c r="RIO37"/>
      <c r="RIP37"/>
      <c r="RIQ37"/>
      <c r="RIR37"/>
      <c r="RIS37"/>
      <c r="RIT37"/>
      <c r="RIU37"/>
      <c r="RIV37"/>
      <c r="RIW37"/>
      <c r="RIX37"/>
      <c r="RIY37"/>
      <c r="RIZ37"/>
      <c r="RJA37"/>
      <c r="RJB37"/>
      <c r="RJC37"/>
      <c r="RJD37"/>
      <c r="RJE37"/>
      <c r="RJF37"/>
      <c r="RJG37"/>
      <c r="RJH37"/>
      <c r="RJI37"/>
      <c r="RJJ37"/>
      <c r="RJK37"/>
      <c r="RJL37"/>
      <c r="RJM37"/>
      <c r="RJN37"/>
      <c r="RJO37"/>
      <c r="RJP37"/>
      <c r="RJQ37"/>
      <c r="RJR37"/>
      <c r="RJS37"/>
      <c r="RJT37"/>
      <c r="RJU37"/>
      <c r="RJV37"/>
      <c r="RJW37"/>
      <c r="RJX37"/>
      <c r="RJY37"/>
      <c r="RJZ37"/>
      <c r="RKA37"/>
      <c r="RKB37"/>
      <c r="RKC37"/>
      <c r="RKD37"/>
      <c r="RKE37"/>
      <c r="RKF37"/>
      <c r="RKG37"/>
      <c r="RKH37"/>
      <c r="RKI37"/>
      <c r="RKJ37"/>
      <c r="RKK37"/>
      <c r="RKL37"/>
      <c r="RKM37"/>
      <c r="RKN37"/>
      <c r="RKO37"/>
      <c r="RKP37"/>
      <c r="RKQ37"/>
      <c r="RKR37"/>
      <c r="RKS37"/>
      <c r="RKT37"/>
      <c r="RKU37"/>
      <c r="RKV37"/>
      <c r="RKW37"/>
      <c r="RKX37"/>
      <c r="RKY37"/>
      <c r="RKZ37"/>
      <c r="RLA37"/>
      <c r="RLB37"/>
      <c r="RLC37"/>
      <c r="RLD37"/>
      <c r="RLE37"/>
      <c r="RLF37"/>
      <c r="RLG37"/>
      <c r="RLH37"/>
      <c r="RLI37"/>
      <c r="RLJ37"/>
      <c r="RLK37"/>
      <c r="RLL37"/>
      <c r="RLM37"/>
      <c r="RLN37"/>
      <c r="RLO37"/>
      <c r="RLP37"/>
      <c r="RLQ37"/>
      <c r="RLR37"/>
      <c r="RLS37"/>
      <c r="RLT37"/>
      <c r="RLU37"/>
      <c r="RLV37"/>
      <c r="RLW37"/>
      <c r="RLX37"/>
      <c r="RLY37"/>
      <c r="RLZ37"/>
      <c r="RMA37"/>
      <c r="RMB37"/>
      <c r="RMC37"/>
      <c r="RMD37"/>
      <c r="RME37"/>
      <c r="RMF37"/>
      <c r="RMG37"/>
      <c r="RMH37"/>
      <c r="RMI37"/>
      <c r="RMJ37"/>
      <c r="RMK37"/>
      <c r="RML37"/>
      <c r="RMM37"/>
      <c r="RMN37"/>
      <c r="RMO37"/>
      <c r="RMP37"/>
      <c r="RMQ37"/>
      <c r="RMR37"/>
      <c r="RMS37"/>
      <c r="RMT37"/>
      <c r="RMU37"/>
      <c r="RMV37"/>
      <c r="RMW37"/>
      <c r="RMX37"/>
      <c r="RMY37"/>
      <c r="RMZ37"/>
      <c r="RNA37"/>
      <c r="RNB37"/>
      <c r="RNC37"/>
      <c r="RND37"/>
      <c r="RNE37"/>
      <c r="RNF37"/>
      <c r="RNG37"/>
      <c r="RNH37"/>
      <c r="RNI37"/>
      <c r="RNJ37"/>
      <c r="RNK37"/>
      <c r="RNL37"/>
      <c r="RNM37"/>
      <c r="RNN37"/>
      <c r="RNO37"/>
      <c r="RNP37"/>
      <c r="RNQ37"/>
      <c r="RNR37"/>
      <c r="RNS37"/>
      <c r="RNT37"/>
      <c r="RNU37"/>
      <c r="RNV37"/>
      <c r="RNW37"/>
      <c r="RNX37"/>
      <c r="RNY37"/>
      <c r="RNZ37"/>
      <c r="ROA37"/>
      <c r="ROB37"/>
      <c r="ROC37"/>
      <c r="ROD37"/>
      <c r="ROE37"/>
      <c r="ROF37"/>
      <c r="ROG37"/>
      <c r="ROH37"/>
      <c r="ROI37"/>
      <c r="ROJ37"/>
      <c r="ROK37"/>
      <c r="ROL37"/>
      <c r="ROM37"/>
      <c r="RON37"/>
      <c r="ROO37"/>
      <c r="ROP37"/>
      <c r="ROQ37"/>
      <c r="ROR37"/>
      <c r="ROS37"/>
      <c r="ROT37"/>
      <c r="ROU37"/>
      <c r="ROV37"/>
      <c r="ROW37"/>
      <c r="ROX37"/>
      <c r="ROY37"/>
      <c r="ROZ37"/>
      <c r="RPA37"/>
      <c r="RPB37"/>
      <c r="RPC37"/>
      <c r="RPD37"/>
      <c r="RPE37"/>
      <c r="RPF37"/>
      <c r="RPG37"/>
      <c r="RPH37"/>
      <c r="RPI37"/>
      <c r="RPJ37"/>
      <c r="RPK37"/>
      <c r="RPL37"/>
      <c r="RPM37"/>
      <c r="RPN37"/>
      <c r="RPO37"/>
      <c r="RPP37"/>
      <c r="RPQ37"/>
      <c r="RPR37"/>
      <c r="RPS37"/>
      <c r="RPT37"/>
      <c r="RPU37"/>
      <c r="RPV37"/>
      <c r="RPW37"/>
      <c r="RPX37"/>
      <c r="RPY37"/>
      <c r="RPZ37"/>
      <c r="RQA37"/>
      <c r="RQB37"/>
      <c r="RQC37"/>
      <c r="RQD37"/>
      <c r="RQE37"/>
      <c r="RQF37"/>
      <c r="RQG37"/>
      <c r="RQH37"/>
      <c r="RQI37"/>
      <c r="RQJ37"/>
      <c r="RQK37"/>
      <c r="RQL37"/>
      <c r="RQM37"/>
      <c r="RQN37"/>
      <c r="RQO37"/>
      <c r="RQP37"/>
      <c r="RQQ37"/>
      <c r="RQR37"/>
      <c r="RQS37"/>
      <c r="RQT37"/>
      <c r="RQU37"/>
      <c r="RQV37"/>
      <c r="RQW37"/>
      <c r="RQX37"/>
      <c r="RQY37"/>
      <c r="RQZ37"/>
      <c r="RRA37"/>
      <c r="RRB37"/>
      <c r="RRC37"/>
      <c r="RRD37"/>
      <c r="RRE37"/>
      <c r="RRF37"/>
      <c r="RRG37"/>
      <c r="RRH37"/>
      <c r="RRI37"/>
      <c r="RRJ37"/>
      <c r="RRK37"/>
      <c r="RRL37"/>
      <c r="RRM37"/>
      <c r="RRN37"/>
      <c r="RRO37"/>
      <c r="RRP37"/>
      <c r="RRQ37"/>
      <c r="RRR37"/>
      <c r="RRS37"/>
      <c r="RRT37"/>
      <c r="RRU37"/>
      <c r="RRV37"/>
      <c r="RRW37"/>
      <c r="RRX37"/>
      <c r="RRY37"/>
      <c r="RRZ37"/>
      <c r="RSA37"/>
      <c r="RSB37"/>
      <c r="RSC37"/>
      <c r="RSD37"/>
      <c r="RSE37"/>
      <c r="RSF37"/>
      <c r="RSG37"/>
      <c r="RSH37"/>
      <c r="RSI37"/>
      <c r="RSJ37"/>
      <c r="RSK37"/>
      <c r="RSL37"/>
      <c r="RSM37"/>
      <c r="RSN37"/>
      <c r="RSO37"/>
      <c r="RSP37"/>
      <c r="RSQ37"/>
      <c r="RSR37"/>
      <c r="RSS37"/>
      <c r="RST37"/>
      <c r="RSU37"/>
      <c r="RSV37"/>
      <c r="RSW37"/>
      <c r="RSX37"/>
      <c r="RSY37"/>
      <c r="RSZ37"/>
      <c r="RTA37"/>
      <c r="RTB37"/>
      <c r="RTC37"/>
      <c r="RTD37"/>
      <c r="RTE37"/>
      <c r="RTF37"/>
      <c r="RTG37"/>
      <c r="RTH37"/>
      <c r="RTI37"/>
      <c r="RTJ37"/>
      <c r="RTK37"/>
      <c r="RTL37"/>
      <c r="RTM37"/>
      <c r="RTN37"/>
      <c r="RTO37"/>
      <c r="RTP37"/>
      <c r="RTQ37"/>
      <c r="RTR37"/>
      <c r="RTS37"/>
      <c r="RTT37"/>
      <c r="RTU37"/>
      <c r="RTV37"/>
      <c r="RTW37"/>
      <c r="RTX37"/>
      <c r="RTY37"/>
      <c r="RTZ37"/>
      <c r="RUA37"/>
      <c r="RUB37"/>
      <c r="RUC37"/>
      <c r="RUD37"/>
      <c r="RUE37"/>
      <c r="RUF37"/>
      <c r="RUG37"/>
      <c r="RUH37"/>
      <c r="RUI37"/>
      <c r="RUJ37"/>
      <c r="RUK37"/>
      <c r="RUL37"/>
      <c r="RUM37"/>
      <c r="RUN37"/>
      <c r="RUO37"/>
      <c r="RUP37"/>
      <c r="RUQ37"/>
      <c r="RUR37"/>
      <c r="RUS37"/>
      <c r="RUT37"/>
      <c r="RUU37"/>
      <c r="RUV37"/>
      <c r="RUW37"/>
      <c r="RUX37"/>
      <c r="RUY37"/>
      <c r="RUZ37"/>
      <c r="RVA37"/>
      <c r="RVB37"/>
      <c r="RVC37"/>
      <c r="RVD37"/>
      <c r="RVE37"/>
      <c r="RVF37"/>
      <c r="RVG37"/>
      <c r="RVH37"/>
      <c r="RVI37"/>
      <c r="RVJ37"/>
      <c r="RVK37"/>
      <c r="RVL37"/>
      <c r="RVM37"/>
      <c r="RVN37"/>
      <c r="RVO37"/>
      <c r="RVP37"/>
      <c r="RVQ37"/>
      <c r="RVR37"/>
      <c r="RVS37"/>
      <c r="RVT37"/>
      <c r="RVU37"/>
      <c r="RVV37"/>
      <c r="RVW37"/>
      <c r="RVX37"/>
      <c r="RVY37"/>
      <c r="RVZ37"/>
      <c r="RWA37"/>
      <c r="RWB37"/>
      <c r="RWC37"/>
      <c r="RWD37"/>
      <c r="RWE37"/>
      <c r="RWF37"/>
      <c r="RWG37"/>
      <c r="RWH37"/>
      <c r="RWI37"/>
      <c r="RWJ37"/>
      <c r="RWK37"/>
      <c r="RWL37"/>
      <c r="RWM37"/>
      <c r="RWN37"/>
      <c r="RWO37"/>
      <c r="RWP37"/>
      <c r="RWQ37"/>
      <c r="RWR37"/>
      <c r="RWS37"/>
      <c r="RWT37"/>
      <c r="RWU37"/>
      <c r="RWV37"/>
      <c r="RWW37"/>
      <c r="RWX37"/>
      <c r="RWY37"/>
      <c r="RWZ37"/>
      <c r="RXA37"/>
      <c r="RXB37"/>
      <c r="RXC37"/>
      <c r="RXD37"/>
      <c r="RXE37"/>
      <c r="RXF37"/>
      <c r="RXG37"/>
      <c r="RXH37"/>
      <c r="RXI37"/>
      <c r="RXJ37"/>
      <c r="RXK37"/>
      <c r="RXL37"/>
      <c r="RXM37"/>
      <c r="RXN37"/>
      <c r="RXO37"/>
      <c r="RXP37"/>
      <c r="RXQ37"/>
      <c r="RXR37"/>
      <c r="RXS37"/>
      <c r="RXT37"/>
      <c r="RXU37"/>
      <c r="RXV37"/>
      <c r="RXW37"/>
      <c r="RXX37"/>
      <c r="RXY37"/>
      <c r="RXZ37"/>
      <c r="RYA37"/>
      <c r="RYB37"/>
      <c r="RYC37"/>
      <c r="RYD37"/>
      <c r="RYE37"/>
      <c r="RYF37"/>
      <c r="RYG37"/>
      <c r="RYH37"/>
      <c r="RYI37"/>
      <c r="RYJ37"/>
      <c r="RYK37"/>
      <c r="RYL37"/>
      <c r="RYM37"/>
      <c r="RYN37"/>
      <c r="RYO37"/>
      <c r="RYP37"/>
      <c r="RYQ37"/>
      <c r="RYR37"/>
      <c r="RYS37"/>
      <c r="RYT37"/>
      <c r="RYU37"/>
      <c r="RYV37"/>
      <c r="RYW37"/>
      <c r="RYX37"/>
      <c r="RYY37"/>
      <c r="RYZ37"/>
      <c r="RZA37"/>
      <c r="RZB37"/>
      <c r="RZC37"/>
      <c r="RZD37"/>
      <c r="RZE37"/>
      <c r="RZF37"/>
      <c r="RZG37"/>
      <c r="RZH37"/>
      <c r="RZI37"/>
      <c r="RZJ37"/>
      <c r="RZK37"/>
      <c r="RZL37"/>
      <c r="RZM37"/>
      <c r="RZN37"/>
      <c r="RZO37"/>
      <c r="RZP37"/>
      <c r="RZQ37"/>
      <c r="RZR37"/>
      <c r="RZS37"/>
      <c r="RZT37"/>
      <c r="RZU37"/>
      <c r="RZV37"/>
      <c r="RZW37"/>
      <c r="RZX37"/>
      <c r="RZY37"/>
      <c r="RZZ37"/>
      <c r="SAA37"/>
      <c r="SAB37"/>
      <c r="SAC37"/>
      <c r="SAD37"/>
      <c r="SAE37"/>
      <c r="SAF37"/>
      <c r="SAG37"/>
      <c r="SAH37"/>
      <c r="SAI37"/>
      <c r="SAJ37"/>
      <c r="SAK37"/>
      <c r="SAL37"/>
      <c r="SAM37"/>
      <c r="SAN37"/>
      <c r="SAO37"/>
      <c r="SAP37"/>
      <c r="SAQ37"/>
      <c r="SAR37"/>
      <c r="SAS37"/>
      <c r="SAT37"/>
      <c r="SAU37"/>
      <c r="SAV37"/>
      <c r="SAW37"/>
      <c r="SAX37"/>
      <c r="SAY37"/>
      <c r="SAZ37"/>
      <c r="SBA37"/>
      <c r="SBB37"/>
      <c r="SBC37"/>
      <c r="SBD37"/>
      <c r="SBE37"/>
      <c r="SBF37"/>
      <c r="SBG37"/>
      <c r="SBH37"/>
      <c r="SBI37"/>
      <c r="SBJ37"/>
      <c r="SBK37"/>
      <c r="SBL37"/>
      <c r="SBM37"/>
      <c r="SBN37"/>
      <c r="SBO37"/>
      <c r="SBP37"/>
      <c r="SBQ37"/>
      <c r="SBR37"/>
      <c r="SBS37"/>
      <c r="SBT37"/>
      <c r="SBU37"/>
      <c r="SBV37"/>
      <c r="SBW37"/>
      <c r="SBX37"/>
      <c r="SBY37"/>
      <c r="SBZ37"/>
      <c r="SCA37"/>
      <c r="SCB37"/>
      <c r="SCC37"/>
      <c r="SCD37"/>
      <c r="SCE37"/>
      <c r="SCF37"/>
      <c r="SCG37"/>
      <c r="SCH37"/>
      <c r="SCI37"/>
      <c r="SCJ37"/>
      <c r="SCK37"/>
      <c r="SCL37"/>
      <c r="SCM37"/>
      <c r="SCN37"/>
      <c r="SCO37"/>
      <c r="SCP37"/>
      <c r="SCQ37"/>
      <c r="SCR37"/>
      <c r="SCS37"/>
      <c r="SCT37"/>
      <c r="SCU37"/>
      <c r="SCV37"/>
      <c r="SCW37"/>
      <c r="SCX37"/>
      <c r="SCY37"/>
      <c r="SCZ37"/>
      <c r="SDA37"/>
      <c r="SDB37"/>
      <c r="SDC37"/>
      <c r="SDD37"/>
      <c r="SDE37"/>
      <c r="SDF37"/>
      <c r="SDG37"/>
      <c r="SDH37"/>
      <c r="SDI37"/>
      <c r="SDJ37"/>
      <c r="SDK37"/>
      <c r="SDL37"/>
      <c r="SDM37"/>
      <c r="SDN37"/>
      <c r="SDO37"/>
      <c r="SDP37"/>
      <c r="SDQ37"/>
      <c r="SDR37"/>
      <c r="SDS37"/>
      <c r="SDT37"/>
      <c r="SDU37"/>
      <c r="SDV37"/>
      <c r="SDW37"/>
      <c r="SDX37"/>
      <c r="SDY37"/>
      <c r="SDZ37"/>
      <c r="SEA37"/>
      <c r="SEB37"/>
      <c r="SEC37"/>
      <c r="SED37"/>
      <c r="SEE37"/>
      <c r="SEF37"/>
      <c r="SEG37"/>
      <c r="SEH37"/>
      <c r="SEI37"/>
      <c r="SEJ37"/>
      <c r="SEK37"/>
      <c r="SEL37"/>
      <c r="SEM37"/>
      <c r="SEN37"/>
      <c r="SEO37"/>
      <c r="SEP37"/>
      <c r="SEQ37"/>
      <c r="SER37"/>
      <c r="SES37"/>
      <c r="SET37"/>
      <c r="SEU37"/>
      <c r="SEV37"/>
      <c r="SEW37"/>
      <c r="SEX37"/>
      <c r="SEY37"/>
      <c r="SEZ37"/>
      <c r="SFA37"/>
      <c r="SFB37"/>
      <c r="SFC37"/>
      <c r="SFD37"/>
      <c r="SFE37"/>
      <c r="SFF37"/>
      <c r="SFG37"/>
      <c r="SFH37"/>
      <c r="SFI37"/>
      <c r="SFJ37"/>
      <c r="SFK37"/>
      <c r="SFL37"/>
      <c r="SFM37"/>
      <c r="SFN37"/>
      <c r="SFO37"/>
      <c r="SFP37"/>
      <c r="SFQ37"/>
      <c r="SFR37"/>
      <c r="SFS37"/>
      <c r="SFT37"/>
      <c r="SFU37"/>
      <c r="SFV37"/>
      <c r="SFW37"/>
      <c r="SFX37"/>
      <c r="SFY37"/>
      <c r="SFZ37"/>
      <c r="SGA37"/>
      <c r="SGB37"/>
      <c r="SGC37"/>
      <c r="SGD37"/>
      <c r="SGE37"/>
      <c r="SGF37"/>
      <c r="SGG37"/>
      <c r="SGH37"/>
      <c r="SGI37"/>
      <c r="SGJ37"/>
      <c r="SGK37"/>
      <c r="SGL37"/>
      <c r="SGM37"/>
      <c r="SGN37"/>
      <c r="SGO37"/>
      <c r="SGP37"/>
      <c r="SGQ37"/>
      <c r="SGR37"/>
      <c r="SGS37"/>
      <c r="SGT37"/>
      <c r="SGU37"/>
      <c r="SGV37"/>
      <c r="SGW37"/>
      <c r="SGX37"/>
      <c r="SGY37"/>
      <c r="SGZ37"/>
      <c r="SHA37"/>
      <c r="SHB37"/>
      <c r="SHC37"/>
      <c r="SHD37"/>
      <c r="SHE37"/>
      <c r="SHF37"/>
      <c r="SHG37"/>
      <c r="SHH37"/>
      <c r="SHI37"/>
      <c r="SHJ37"/>
      <c r="SHK37"/>
      <c r="SHL37"/>
      <c r="SHM37"/>
      <c r="SHN37"/>
      <c r="SHO37"/>
      <c r="SHP37"/>
      <c r="SHQ37"/>
      <c r="SHR37"/>
      <c r="SHS37"/>
      <c r="SHT37"/>
      <c r="SHU37"/>
      <c r="SHV37"/>
      <c r="SHW37"/>
      <c r="SHX37"/>
      <c r="SHY37"/>
      <c r="SHZ37"/>
      <c r="SIA37"/>
      <c r="SIB37"/>
      <c r="SIC37"/>
      <c r="SID37"/>
      <c r="SIE37"/>
      <c r="SIF37"/>
      <c r="SIG37"/>
      <c r="SIH37"/>
      <c r="SII37"/>
      <c r="SIJ37"/>
      <c r="SIK37"/>
      <c r="SIL37"/>
      <c r="SIM37"/>
      <c r="SIN37"/>
      <c r="SIO37"/>
      <c r="SIP37"/>
      <c r="SIQ37"/>
      <c r="SIR37"/>
      <c r="SIS37"/>
      <c r="SIT37"/>
      <c r="SIU37"/>
      <c r="SIV37"/>
      <c r="SIW37"/>
      <c r="SIX37"/>
      <c r="SIY37"/>
      <c r="SIZ37"/>
      <c r="SJA37"/>
      <c r="SJB37"/>
      <c r="SJC37"/>
      <c r="SJD37"/>
      <c r="SJE37"/>
      <c r="SJF37"/>
      <c r="SJG37"/>
      <c r="SJH37"/>
      <c r="SJI37"/>
      <c r="SJJ37"/>
      <c r="SJK37"/>
      <c r="SJL37"/>
      <c r="SJM37"/>
      <c r="SJN37"/>
      <c r="SJO37"/>
      <c r="SJP37"/>
      <c r="SJQ37"/>
      <c r="SJR37"/>
      <c r="SJS37"/>
      <c r="SJT37"/>
      <c r="SJU37"/>
      <c r="SJV37"/>
      <c r="SJW37"/>
      <c r="SJX37"/>
      <c r="SJY37"/>
      <c r="SJZ37"/>
      <c r="SKA37"/>
      <c r="SKB37"/>
      <c r="SKC37"/>
      <c r="SKD37"/>
      <c r="SKE37"/>
      <c r="SKF37"/>
      <c r="SKG37"/>
      <c r="SKH37"/>
      <c r="SKI37"/>
      <c r="SKJ37"/>
      <c r="SKK37"/>
      <c r="SKL37"/>
      <c r="SKM37"/>
      <c r="SKN37"/>
      <c r="SKO37"/>
      <c r="SKP37"/>
      <c r="SKQ37"/>
      <c r="SKR37"/>
      <c r="SKS37"/>
      <c r="SKT37"/>
      <c r="SKU37"/>
      <c r="SKV37"/>
      <c r="SKW37"/>
      <c r="SKX37"/>
      <c r="SKY37"/>
      <c r="SKZ37"/>
      <c r="SLA37"/>
      <c r="SLB37"/>
      <c r="SLC37"/>
      <c r="SLD37"/>
      <c r="SLE37"/>
      <c r="SLF37"/>
      <c r="SLG37"/>
      <c r="SLH37"/>
      <c r="SLI37"/>
      <c r="SLJ37"/>
      <c r="SLK37"/>
      <c r="SLL37"/>
      <c r="SLM37"/>
      <c r="SLN37"/>
      <c r="SLO37"/>
      <c r="SLP37"/>
      <c r="SLQ37"/>
      <c r="SLR37"/>
      <c r="SLS37"/>
      <c r="SLT37"/>
      <c r="SLU37"/>
      <c r="SLV37"/>
      <c r="SLW37"/>
      <c r="SLX37"/>
      <c r="SLY37"/>
      <c r="SLZ37"/>
      <c r="SMA37"/>
      <c r="SMB37"/>
      <c r="SMC37"/>
      <c r="SMD37"/>
      <c r="SME37"/>
      <c r="SMF37"/>
      <c r="SMG37"/>
      <c r="SMH37"/>
      <c r="SMI37"/>
      <c r="SMJ37"/>
      <c r="SMK37"/>
      <c r="SML37"/>
      <c r="SMM37"/>
      <c r="SMN37"/>
      <c r="SMO37"/>
      <c r="SMP37"/>
      <c r="SMQ37"/>
      <c r="SMR37"/>
      <c r="SMS37"/>
      <c r="SMT37"/>
      <c r="SMU37"/>
      <c r="SMV37"/>
      <c r="SMW37"/>
      <c r="SMX37"/>
      <c r="SMY37"/>
      <c r="SMZ37"/>
      <c r="SNA37"/>
      <c r="SNB37"/>
      <c r="SNC37"/>
      <c r="SND37"/>
      <c r="SNE37"/>
      <c r="SNF37"/>
      <c r="SNG37"/>
      <c r="SNH37"/>
      <c r="SNI37"/>
      <c r="SNJ37"/>
      <c r="SNK37"/>
      <c r="SNL37"/>
      <c r="SNM37"/>
      <c r="SNN37"/>
      <c r="SNO37"/>
      <c r="SNP37"/>
      <c r="SNQ37"/>
      <c r="SNR37"/>
      <c r="SNS37"/>
      <c r="SNT37"/>
      <c r="SNU37"/>
      <c r="SNV37"/>
      <c r="SNW37"/>
      <c r="SNX37"/>
      <c r="SNY37"/>
      <c r="SNZ37"/>
      <c r="SOA37"/>
      <c r="SOB37"/>
      <c r="SOC37"/>
      <c r="SOD37"/>
      <c r="SOE37"/>
      <c r="SOF37"/>
      <c r="SOG37"/>
      <c r="SOH37"/>
      <c r="SOI37"/>
      <c r="SOJ37"/>
      <c r="SOK37"/>
      <c r="SOL37"/>
      <c r="SOM37"/>
      <c r="SON37"/>
      <c r="SOO37"/>
      <c r="SOP37"/>
      <c r="SOQ37"/>
      <c r="SOR37"/>
      <c r="SOS37"/>
      <c r="SOT37"/>
      <c r="SOU37"/>
      <c r="SOV37"/>
      <c r="SOW37"/>
      <c r="SOX37"/>
      <c r="SOY37"/>
      <c r="SOZ37"/>
      <c r="SPA37"/>
      <c r="SPB37"/>
      <c r="SPC37"/>
      <c r="SPD37"/>
      <c r="SPE37"/>
      <c r="SPF37"/>
      <c r="SPG37"/>
      <c r="SPH37"/>
      <c r="SPI37"/>
      <c r="SPJ37"/>
      <c r="SPK37"/>
      <c r="SPL37"/>
      <c r="SPM37"/>
      <c r="SPN37"/>
      <c r="SPO37"/>
      <c r="SPP37"/>
      <c r="SPQ37"/>
      <c r="SPR37"/>
      <c r="SPS37"/>
      <c r="SPT37"/>
      <c r="SPU37"/>
      <c r="SPV37"/>
      <c r="SPW37"/>
      <c r="SPX37"/>
      <c r="SPY37"/>
      <c r="SPZ37"/>
      <c r="SQA37"/>
      <c r="SQB37"/>
      <c r="SQC37"/>
      <c r="SQD37"/>
      <c r="SQE37"/>
      <c r="SQF37"/>
      <c r="SQG37"/>
      <c r="SQH37"/>
      <c r="SQI37"/>
      <c r="SQJ37"/>
      <c r="SQK37"/>
      <c r="SQL37"/>
      <c r="SQM37"/>
      <c r="SQN37"/>
      <c r="SQO37"/>
      <c r="SQP37"/>
      <c r="SQQ37"/>
      <c r="SQR37"/>
      <c r="SQS37"/>
      <c r="SQT37"/>
      <c r="SQU37"/>
      <c r="SQV37"/>
      <c r="SQW37"/>
      <c r="SQX37"/>
      <c r="SQY37"/>
      <c r="SQZ37"/>
      <c r="SRA37"/>
      <c r="SRB37"/>
      <c r="SRC37"/>
      <c r="SRD37"/>
      <c r="SRE37"/>
      <c r="SRF37"/>
      <c r="SRG37"/>
      <c r="SRH37"/>
      <c r="SRI37"/>
      <c r="SRJ37"/>
      <c r="SRK37"/>
      <c r="SRL37"/>
      <c r="SRM37"/>
      <c r="SRN37"/>
      <c r="SRO37"/>
      <c r="SRP37"/>
      <c r="SRQ37"/>
      <c r="SRR37"/>
      <c r="SRS37"/>
      <c r="SRT37"/>
      <c r="SRU37"/>
      <c r="SRV37"/>
      <c r="SRW37"/>
      <c r="SRX37"/>
      <c r="SRY37"/>
      <c r="SRZ37"/>
      <c r="SSA37"/>
      <c r="SSB37"/>
      <c r="SSC37"/>
      <c r="SSD37"/>
      <c r="SSE37"/>
      <c r="SSF37"/>
      <c r="SSG37"/>
      <c r="SSH37"/>
      <c r="SSI37"/>
      <c r="SSJ37"/>
      <c r="SSK37"/>
      <c r="SSL37"/>
      <c r="SSM37"/>
      <c r="SSN37"/>
      <c r="SSO37"/>
      <c r="SSP37"/>
      <c r="SSQ37"/>
      <c r="SSR37"/>
      <c r="SSS37"/>
      <c r="SST37"/>
      <c r="SSU37"/>
      <c r="SSV37"/>
      <c r="SSW37"/>
      <c r="SSX37"/>
      <c r="SSY37"/>
      <c r="SSZ37"/>
      <c r="STA37"/>
      <c r="STB37"/>
      <c r="STC37"/>
      <c r="STD37"/>
      <c r="STE37"/>
      <c r="STF37"/>
      <c r="STG37"/>
      <c r="STH37"/>
      <c r="STI37"/>
      <c r="STJ37"/>
      <c r="STK37"/>
      <c r="STL37"/>
      <c r="STM37"/>
      <c r="STN37"/>
      <c r="STO37"/>
      <c r="STP37"/>
      <c r="STQ37"/>
      <c r="STR37"/>
      <c r="STS37"/>
      <c r="STT37"/>
      <c r="STU37"/>
      <c r="STV37"/>
      <c r="STW37"/>
      <c r="STX37"/>
      <c r="STY37"/>
      <c r="STZ37"/>
      <c r="SUA37"/>
      <c r="SUB37"/>
      <c r="SUC37"/>
      <c r="SUD37"/>
      <c r="SUE37"/>
      <c r="SUF37"/>
      <c r="SUG37"/>
      <c r="SUH37"/>
      <c r="SUI37"/>
      <c r="SUJ37"/>
      <c r="SUK37"/>
      <c r="SUL37"/>
      <c r="SUM37"/>
      <c r="SUN37"/>
      <c r="SUO37"/>
      <c r="SUP37"/>
      <c r="SUQ37"/>
      <c r="SUR37"/>
      <c r="SUS37"/>
      <c r="SUT37"/>
      <c r="SUU37"/>
      <c r="SUV37"/>
      <c r="SUW37"/>
      <c r="SUX37"/>
      <c r="SUY37"/>
      <c r="SUZ37"/>
      <c r="SVA37"/>
      <c r="SVB37"/>
      <c r="SVC37"/>
      <c r="SVD37"/>
      <c r="SVE37"/>
      <c r="SVF37"/>
      <c r="SVG37"/>
      <c r="SVH37"/>
      <c r="SVI37"/>
      <c r="SVJ37"/>
      <c r="SVK37"/>
      <c r="SVL37"/>
      <c r="SVM37"/>
      <c r="SVN37"/>
      <c r="SVO37"/>
      <c r="SVP37"/>
      <c r="SVQ37"/>
      <c r="SVR37"/>
      <c r="SVS37"/>
      <c r="SVT37"/>
      <c r="SVU37"/>
      <c r="SVV37"/>
      <c r="SVW37"/>
      <c r="SVX37"/>
      <c r="SVY37"/>
      <c r="SVZ37"/>
      <c r="SWA37"/>
      <c r="SWB37"/>
      <c r="SWC37"/>
      <c r="SWD37"/>
      <c r="SWE37"/>
      <c r="SWF37"/>
      <c r="SWG37"/>
      <c r="SWH37"/>
      <c r="SWI37"/>
      <c r="SWJ37"/>
      <c r="SWK37"/>
      <c r="SWL37"/>
      <c r="SWM37"/>
      <c r="SWN37"/>
      <c r="SWO37"/>
      <c r="SWP37"/>
      <c r="SWQ37"/>
      <c r="SWR37"/>
      <c r="SWS37"/>
      <c r="SWT37"/>
      <c r="SWU37"/>
      <c r="SWV37"/>
      <c r="SWW37"/>
      <c r="SWX37"/>
      <c r="SWY37"/>
      <c r="SWZ37"/>
      <c r="SXA37"/>
      <c r="SXB37"/>
      <c r="SXC37"/>
      <c r="SXD37"/>
      <c r="SXE37"/>
      <c r="SXF37"/>
      <c r="SXG37"/>
      <c r="SXH37"/>
      <c r="SXI37"/>
      <c r="SXJ37"/>
      <c r="SXK37"/>
      <c r="SXL37"/>
      <c r="SXM37"/>
      <c r="SXN37"/>
      <c r="SXO37"/>
      <c r="SXP37"/>
      <c r="SXQ37"/>
      <c r="SXR37"/>
      <c r="SXS37"/>
      <c r="SXT37"/>
      <c r="SXU37"/>
      <c r="SXV37"/>
      <c r="SXW37"/>
      <c r="SXX37"/>
      <c r="SXY37"/>
      <c r="SXZ37"/>
      <c r="SYA37"/>
      <c r="SYB37"/>
      <c r="SYC37"/>
      <c r="SYD37"/>
      <c r="SYE37"/>
      <c r="SYF37"/>
      <c r="SYG37"/>
      <c r="SYH37"/>
      <c r="SYI37"/>
      <c r="SYJ37"/>
      <c r="SYK37"/>
      <c r="SYL37"/>
      <c r="SYM37"/>
      <c r="SYN37"/>
      <c r="SYO37"/>
      <c r="SYP37"/>
      <c r="SYQ37"/>
      <c r="SYR37"/>
      <c r="SYS37"/>
      <c r="SYT37"/>
      <c r="SYU37"/>
      <c r="SYV37"/>
      <c r="SYW37"/>
      <c r="SYX37"/>
      <c r="SYY37"/>
      <c r="SYZ37"/>
      <c r="SZA37"/>
      <c r="SZB37"/>
      <c r="SZC37"/>
      <c r="SZD37"/>
      <c r="SZE37"/>
      <c r="SZF37"/>
      <c r="SZG37"/>
      <c r="SZH37"/>
      <c r="SZI37"/>
      <c r="SZJ37"/>
      <c r="SZK37"/>
      <c r="SZL37"/>
      <c r="SZM37"/>
      <c r="SZN37"/>
      <c r="SZO37"/>
      <c r="SZP37"/>
      <c r="SZQ37"/>
      <c r="SZR37"/>
      <c r="SZS37"/>
      <c r="SZT37"/>
      <c r="SZU37"/>
      <c r="SZV37"/>
      <c r="SZW37"/>
      <c r="SZX37"/>
      <c r="SZY37"/>
      <c r="SZZ37"/>
      <c r="TAA37"/>
      <c r="TAB37"/>
      <c r="TAC37"/>
      <c r="TAD37"/>
      <c r="TAE37"/>
      <c r="TAF37"/>
      <c r="TAG37"/>
      <c r="TAH37"/>
      <c r="TAI37"/>
      <c r="TAJ37"/>
      <c r="TAK37"/>
      <c r="TAL37"/>
      <c r="TAM37"/>
      <c r="TAN37"/>
      <c r="TAO37"/>
      <c r="TAP37"/>
      <c r="TAQ37"/>
      <c r="TAR37"/>
      <c r="TAS37"/>
      <c r="TAT37"/>
      <c r="TAU37"/>
      <c r="TAV37"/>
      <c r="TAW37"/>
      <c r="TAX37"/>
      <c r="TAY37"/>
      <c r="TAZ37"/>
      <c r="TBA37"/>
      <c r="TBB37"/>
      <c r="TBC37"/>
      <c r="TBD37"/>
      <c r="TBE37"/>
      <c r="TBF37"/>
      <c r="TBG37"/>
      <c r="TBH37"/>
      <c r="TBI37"/>
      <c r="TBJ37"/>
      <c r="TBK37"/>
      <c r="TBL37"/>
      <c r="TBM37"/>
      <c r="TBN37"/>
      <c r="TBO37"/>
      <c r="TBP37"/>
      <c r="TBQ37"/>
      <c r="TBR37"/>
      <c r="TBS37"/>
      <c r="TBT37"/>
      <c r="TBU37"/>
      <c r="TBV37"/>
      <c r="TBW37"/>
      <c r="TBX37"/>
      <c r="TBY37"/>
      <c r="TBZ37"/>
      <c r="TCA37"/>
      <c r="TCB37"/>
      <c r="TCC37"/>
      <c r="TCD37"/>
      <c r="TCE37"/>
      <c r="TCF37"/>
      <c r="TCG37"/>
      <c r="TCH37"/>
      <c r="TCI37"/>
      <c r="TCJ37"/>
      <c r="TCK37"/>
      <c r="TCL37"/>
      <c r="TCM37"/>
      <c r="TCN37"/>
      <c r="TCO37"/>
      <c r="TCP37"/>
      <c r="TCQ37"/>
      <c r="TCR37"/>
      <c r="TCS37"/>
      <c r="TCT37"/>
      <c r="TCU37"/>
      <c r="TCV37"/>
      <c r="TCW37"/>
      <c r="TCX37"/>
      <c r="TCY37"/>
      <c r="TCZ37"/>
      <c r="TDA37"/>
      <c r="TDB37"/>
      <c r="TDC37"/>
      <c r="TDD37"/>
      <c r="TDE37"/>
      <c r="TDF37"/>
      <c r="TDG37"/>
      <c r="TDH37"/>
      <c r="TDI37"/>
      <c r="TDJ37"/>
      <c r="TDK37"/>
      <c r="TDL37"/>
      <c r="TDM37"/>
      <c r="TDN37"/>
      <c r="TDO37"/>
      <c r="TDP37"/>
      <c r="TDQ37"/>
      <c r="TDR37"/>
      <c r="TDS37"/>
      <c r="TDT37"/>
      <c r="TDU37"/>
      <c r="TDV37"/>
      <c r="TDW37"/>
      <c r="TDX37"/>
      <c r="TDY37"/>
      <c r="TDZ37"/>
      <c r="TEA37"/>
      <c r="TEB37"/>
      <c r="TEC37"/>
      <c r="TED37"/>
      <c r="TEE37"/>
      <c r="TEF37"/>
      <c r="TEG37"/>
      <c r="TEH37"/>
      <c r="TEI37"/>
      <c r="TEJ37"/>
      <c r="TEK37"/>
      <c r="TEL37"/>
      <c r="TEM37"/>
      <c r="TEN37"/>
      <c r="TEO37"/>
      <c r="TEP37"/>
      <c r="TEQ37"/>
      <c r="TER37"/>
      <c r="TES37"/>
      <c r="TET37"/>
      <c r="TEU37"/>
      <c r="TEV37"/>
      <c r="TEW37"/>
      <c r="TEX37"/>
      <c r="TEY37"/>
      <c r="TEZ37"/>
      <c r="TFA37"/>
      <c r="TFB37"/>
      <c r="TFC37"/>
      <c r="TFD37"/>
      <c r="TFE37"/>
      <c r="TFF37"/>
      <c r="TFG37"/>
      <c r="TFH37"/>
      <c r="TFI37"/>
      <c r="TFJ37"/>
      <c r="TFK37"/>
      <c r="TFL37"/>
      <c r="TFM37"/>
      <c r="TFN37"/>
      <c r="TFO37"/>
      <c r="TFP37"/>
      <c r="TFQ37"/>
      <c r="TFR37"/>
      <c r="TFS37"/>
      <c r="TFT37"/>
      <c r="TFU37"/>
      <c r="TFV37"/>
      <c r="TFW37"/>
      <c r="TFX37"/>
      <c r="TFY37"/>
      <c r="TFZ37"/>
      <c r="TGA37"/>
      <c r="TGB37"/>
      <c r="TGC37"/>
      <c r="TGD37"/>
      <c r="TGE37"/>
      <c r="TGF37"/>
      <c r="TGG37"/>
      <c r="TGH37"/>
      <c r="TGI37"/>
      <c r="TGJ37"/>
      <c r="TGK37"/>
      <c r="TGL37"/>
      <c r="TGM37"/>
      <c r="TGN37"/>
      <c r="TGO37"/>
      <c r="TGP37"/>
      <c r="TGQ37"/>
      <c r="TGR37"/>
      <c r="TGS37"/>
      <c r="TGT37"/>
      <c r="TGU37"/>
      <c r="TGV37"/>
      <c r="TGW37"/>
      <c r="TGX37"/>
      <c r="TGY37"/>
      <c r="TGZ37"/>
      <c r="THA37"/>
      <c r="THB37"/>
      <c r="THC37"/>
      <c r="THD37"/>
      <c r="THE37"/>
      <c r="THF37"/>
      <c r="THG37"/>
      <c r="THH37"/>
      <c r="THI37"/>
      <c r="THJ37"/>
      <c r="THK37"/>
      <c r="THL37"/>
      <c r="THM37"/>
      <c r="THN37"/>
      <c r="THO37"/>
      <c r="THP37"/>
      <c r="THQ37"/>
      <c r="THR37"/>
      <c r="THS37"/>
      <c r="THT37"/>
      <c r="THU37"/>
      <c r="THV37"/>
      <c r="THW37"/>
      <c r="THX37"/>
      <c r="THY37"/>
      <c r="THZ37"/>
      <c r="TIA37"/>
      <c r="TIB37"/>
      <c r="TIC37"/>
      <c r="TID37"/>
      <c r="TIE37"/>
      <c r="TIF37"/>
      <c r="TIG37"/>
      <c r="TIH37"/>
      <c r="TII37"/>
      <c r="TIJ37"/>
      <c r="TIK37"/>
      <c r="TIL37"/>
      <c r="TIM37"/>
      <c r="TIN37"/>
      <c r="TIO37"/>
      <c r="TIP37"/>
      <c r="TIQ37"/>
      <c r="TIR37"/>
      <c r="TIS37"/>
      <c r="TIT37"/>
      <c r="TIU37"/>
      <c r="TIV37"/>
      <c r="TIW37"/>
      <c r="TIX37"/>
      <c r="TIY37"/>
      <c r="TIZ37"/>
      <c r="TJA37"/>
      <c r="TJB37"/>
      <c r="TJC37"/>
      <c r="TJD37"/>
      <c r="TJE37"/>
      <c r="TJF37"/>
      <c r="TJG37"/>
      <c r="TJH37"/>
      <c r="TJI37"/>
      <c r="TJJ37"/>
      <c r="TJK37"/>
      <c r="TJL37"/>
      <c r="TJM37"/>
      <c r="TJN37"/>
      <c r="TJO37"/>
      <c r="TJP37"/>
      <c r="TJQ37"/>
      <c r="TJR37"/>
      <c r="TJS37"/>
      <c r="TJT37"/>
      <c r="TJU37"/>
      <c r="TJV37"/>
      <c r="TJW37"/>
      <c r="TJX37"/>
      <c r="TJY37"/>
      <c r="TJZ37"/>
      <c r="TKA37"/>
      <c r="TKB37"/>
      <c r="TKC37"/>
      <c r="TKD37"/>
      <c r="TKE37"/>
      <c r="TKF37"/>
      <c r="TKG37"/>
      <c r="TKH37"/>
      <c r="TKI37"/>
      <c r="TKJ37"/>
      <c r="TKK37"/>
      <c r="TKL37"/>
      <c r="TKM37"/>
      <c r="TKN37"/>
      <c r="TKO37"/>
      <c r="TKP37"/>
      <c r="TKQ37"/>
      <c r="TKR37"/>
      <c r="TKS37"/>
      <c r="TKT37"/>
      <c r="TKU37"/>
      <c r="TKV37"/>
      <c r="TKW37"/>
      <c r="TKX37"/>
      <c r="TKY37"/>
      <c r="TKZ37"/>
      <c r="TLA37"/>
      <c r="TLB37"/>
      <c r="TLC37"/>
      <c r="TLD37"/>
      <c r="TLE37"/>
      <c r="TLF37"/>
      <c r="TLG37"/>
      <c r="TLH37"/>
      <c r="TLI37"/>
      <c r="TLJ37"/>
      <c r="TLK37"/>
      <c r="TLL37"/>
      <c r="TLM37"/>
      <c r="TLN37"/>
      <c r="TLO37"/>
      <c r="TLP37"/>
      <c r="TLQ37"/>
      <c r="TLR37"/>
      <c r="TLS37"/>
      <c r="TLT37"/>
      <c r="TLU37"/>
      <c r="TLV37"/>
      <c r="TLW37"/>
      <c r="TLX37"/>
      <c r="TLY37"/>
      <c r="TLZ37"/>
      <c r="TMA37"/>
      <c r="TMB37"/>
      <c r="TMC37"/>
      <c r="TMD37"/>
      <c r="TME37"/>
      <c r="TMF37"/>
      <c r="TMG37"/>
      <c r="TMH37"/>
      <c r="TMI37"/>
      <c r="TMJ37"/>
      <c r="TMK37"/>
      <c r="TML37"/>
      <c r="TMM37"/>
      <c r="TMN37"/>
      <c r="TMO37"/>
      <c r="TMP37"/>
      <c r="TMQ37"/>
      <c r="TMR37"/>
      <c r="TMS37"/>
      <c r="TMT37"/>
      <c r="TMU37"/>
      <c r="TMV37"/>
      <c r="TMW37"/>
      <c r="TMX37"/>
      <c r="TMY37"/>
      <c r="TMZ37"/>
      <c r="TNA37"/>
      <c r="TNB37"/>
      <c r="TNC37"/>
      <c r="TND37"/>
      <c r="TNE37"/>
      <c r="TNF37"/>
      <c r="TNG37"/>
      <c r="TNH37"/>
      <c r="TNI37"/>
      <c r="TNJ37"/>
      <c r="TNK37"/>
      <c r="TNL37"/>
      <c r="TNM37"/>
      <c r="TNN37"/>
      <c r="TNO37"/>
      <c r="TNP37"/>
      <c r="TNQ37"/>
      <c r="TNR37"/>
      <c r="TNS37"/>
      <c r="TNT37"/>
      <c r="TNU37"/>
      <c r="TNV37"/>
      <c r="TNW37"/>
      <c r="TNX37"/>
      <c r="TNY37"/>
      <c r="TNZ37"/>
      <c r="TOA37"/>
      <c r="TOB37"/>
      <c r="TOC37"/>
      <c r="TOD37"/>
      <c r="TOE37"/>
      <c r="TOF37"/>
      <c r="TOG37"/>
      <c r="TOH37"/>
      <c r="TOI37"/>
      <c r="TOJ37"/>
      <c r="TOK37"/>
      <c r="TOL37"/>
      <c r="TOM37"/>
      <c r="TON37"/>
      <c r="TOO37"/>
      <c r="TOP37"/>
      <c r="TOQ37"/>
      <c r="TOR37"/>
      <c r="TOS37"/>
      <c r="TOT37"/>
      <c r="TOU37"/>
      <c r="TOV37"/>
      <c r="TOW37"/>
      <c r="TOX37"/>
      <c r="TOY37"/>
      <c r="TOZ37"/>
      <c r="TPA37"/>
      <c r="TPB37"/>
      <c r="TPC37"/>
      <c r="TPD37"/>
      <c r="TPE37"/>
      <c r="TPF37"/>
      <c r="TPG37"/>
      <c r="TPH37"/>
      <c r="TPI37"/>
      <c r="TPJ37"/>
      <c r="TPK37"/>
      <c r="TPL37"/>
      <c r="TPM37"/>
      <c r="TPN37"/>
      <c r="TPO37"/>
      <c r="TPP37"/>
      <c r="TPQ37"/>
      <c r="TPR37"/>
      <c r="TPS37"/>
      <c r="TPT37"/>
      <c r="TPU37"/>
      <c r="TPV37"/>
      <c r="TPW37"/>
      <c r="TPX37"/>
      <c r="TPY37"/>
      <c r="TPZ37"/>
      <c r="TQA37"/>
      <c r="TQB37"/>
      <c r="TQC37"/>
      <c r="TQD37"/>
      <c r="TQE37"/>
      <c r="TQF37"/>
      <c r="TQG37"/>
      <c r="TQH37"/>
      <c r="TQI37"/>
      <c r="TQJ37"/>
      <c r="TQK37"/>
      <c r="TQL37"/>
      <c r="TQM37"/>
      <c r="TQN37"/>
      <c r="TQO37"/>
      <c r="TQP37"/>
      <c r="TQQ37"/>
      <c r="TQR37"/>
      <c r="TQS37"/>
      <c r="TQT37"/>
      <c r="TQU37"/>
      <c r="TQV37"/>
      <c r="TQW37"/>
      <c r="TQX37"/>
      <c r="TQY37"/>
      <c r="TQZ37"/>
      <c r="TRA37"/>
      <c r="TRB37"/>
      <c r="TRC37"/>
      <c r="TRD37"/>
      <c r="TRE37"/>
      <c r="TRF37"/>
      <c r="TRG37"/>
      <c r="TRH37"/>
      <c r="TRI37"/>
      <c r="TRJ37"/>
      <c r="TRK37"/>
      <c r="TRL37"/>
      <c r="TRM37"/>
      <c r="TRN37"/>
      <c r="TRO37"/>
      <c r="TRP37"/>
      <c r="TRQ37"/>
      <c r="TRR37"/>
      <c r="TRS37"/>
      <c r="TRT37"/>
      <c r="TRU37"/>
      <c r="TRV37"/>
      <c r="TRW37"/>
      <c r="TRX37"/>
      <c r="TRY37"/>
      <c r="TRZ37"/>
      <c r="TSA37"/>
      <c r="TSB37"/>
      <c r="TSC37"/>
      <c r="TSD37"/>
      <c r="TSE37"/>
      <c r="TSF37"/>
      <c r="TSG37"/>
      <c r="TSH37"/>
      <c r="TSI37"/>
      <c r="TSJ37"/>
      <c r="TSK37"/>
      <c r="TSL37"/>
      <c r="TSM37"/>
      <c r="TSN37"/>
      <c r="TSO37"/>
      <c r="TSP37"/>
      <c r="TSQ37"/>
      <c r="TSR37"/>
      <c r="TSS37"/>
      <c r="TST37"/>
      <c r="TSU37"/>
      <c r="TSV37"/>
      <c r="TSW37"/>
      <c r="TSX37"/>
      <c r="TSY37"/>
      <c r="TSZ37"/>
      <c r="TTA37"/>
      <c r="TTB37"/>
      <c r="TTC37"/>
      <c r="TTD37"/>
      <c r="TTE37"/>
      <c r="TTF37"/>
      <c r="TTG37"/>
      <c r="TTH37"/>
      <c r="TTI37"/>
      <c r="TTJ37"/>
      <c r="TTK37"/>
      <c r="TTL37"/>
      <c r="TTM37"/>
      <c r="TTN37"/>
      <c r="TTO37"/>
      <c r="TTP37"/>
      <c r="TTQ37"/>
      <c r="TTR37"/>
      <c r="TTS37"/>
      <c r="TTT37"/>
      <c r="TTU37"/>
      <c r="TTV37"/>
      <c r="TTW37"/>
      <c r="TTX37"/>
      <c r="TTY37"/>
      <c r="TTZ37"/>
      <c r="TUA37"/>
      <c r="TUB37"/>
      <c r="TUC37"/>
      <c r="TUD37"/>
      <c r="TUE37"/>
      <c r="TUF37"/>
      <c r="TUG37"/>
      <c r="TUH37"/>
      <c r="TUI37"/>
      <c r="TUJ37"/>
      <c r="TUK37"/>
      <c r="TUL37"/>
      <c r="TUM37"/>
      <c r="TUN37"/>
      <c r="TUO37"/>
      <c r="TUP37"/>
      <c r="TUQ37"/>
      <c r="TUR37"/>
      <c r="TUS37"/>
      <c r="TUT37"/>
      <c r="TUU37"/>
      <c r="TUV37"/>
      <c r="TUW37"/>
      <c r="TUX37"/>
      <c r="TUY37"/>
      <c r="TUZ37"/>
      <c r="TVA37"/>
      <c r="TVB37"/>
      <c r="TVC37"/>
      <c r="TVD37"/>
      <c r="TVE37"/>
      <c r="TVF37"/>
      <c r="TVG37"/>
      <c r="TVH37"/>
      <c r="TVI37"/>
      <c r="TVJ37"/>
      <c r="TVK37"/>
      <c r="TVL37"/>
      <c r="TVM37"/>
      <c r="TVN37"/>
      <c r="TVO37"/>
      <c r="TVP37"/>
      <c r="TVQ37"/>
      <c r="TVR37"/>
      <c r="TVS37"/>
      <c r="TVT37"/>
      <c r="TVU37"/>
      <c r="TVV37"/>
      <c r="TVW37"/>
      <c r="TVX37"/>
      <c r="TVY37"/>
      <c r="TVZ37"/>
      <c r="TWA37"/>
      <c r="TWB37"/>
      <c r="TWC37"/>
      <c r="TWD37"/>
      <c r="TWE37"/>
      <c r="TWF37"/>
      <c r="TWG37"/>
      <c r="TWH37"/>
      <c r="TWI37"/>
      <c r="TWJ37"/>
      <c r="TWK37"/>
      <c r="TWL37"/>
      <c r="TWM37"/>
      <c r="TWN37"/>
      <c r="TWO37"/>
      <c r="TWP37"/>
      <c r="TWQ37"/>
      <c r="TWR37"/>
      <c r="TWS37"/>
      <c r="TWT37"/>
      <c r="TWU37"/>
      <c r="TWV37"/>
      <c r="TWW37"/>
      <c r="TWX37"/>
      <c r="TWY37"/>
      <c r="TWZ37"/>
      <c r="TXA37"/>
      <c r="TXB37"/>
      <c r="TXC37"/>
      <c r="TXD37"/>
      <c r="TXE37"/>
      <c r="TXF37"/>
      <c r="TXG37"/>
      <c r="TXH37"/>
      <c r="TXI37"/>
      <c r="TXJ37"/>
      <c r="TXK37"/>
      <c r="TXL37"/>
      <c r="TXM37"/>
      <c r="TXN37"/>
      <c r="TXO37"/>
      <c r="TXP37"/>
      <c r="TXQ37"/>
      <c r="TXR37"/>
      <c r="TXS37"/>
      <c r="TXT37"/>
      <c r="TXU37"/>
      <c r="TXV37"/>
      <c r="TXW37"/>
      <c r="TXX37"/>
      <c r="TXY37"/>
      <c r="TXZ37"/>
      <c r="TYA37"/>
      <c r="TYB37"/>
      <c r="TYC37"/>
      <c r="TYD37"/>
      <c r="TYE37"/>
      <c r="TYF37"/>
      <c r="TYG37"/>
      <c r="TYH37"/>
      <c r="TYI37"/>
      <c r="TYJ37"/>
      <c r="TYK37"/>
      <c r="TYL37"/>
      <c r="TYM37"/>
      <c r="TYN37"/>
      <c r="TYO37"/>
      <c r="TYP37"/>
      <c r="TYQ37"/>
      <c r="TYR37"/>
      <c r="TYS37"/>
      <c r="TYT37"/>
      <c r="TYU37"/>
      <c r="TYV37"/>
      <c r="TYW37"/>
      <c r="TYX37"/>
      <c r="TYY37"/>
      <c r="TYZ37"/>
      <c r="TZA37"/>
      <c r="TZB37"/>
      <c r="TZC37"/>
      <c r="TZD37"/>
      <c r="TZE37"/>
      <c r="TZF37"/>
      <c r="TZG37"/>
      <c r="TZH37"/>
      <c r="TZI37"/>
      <c r="TZJ37"/>
      <c r="TZK37"/>
      <c r="TZL37"/>
      <c r="TZM37"/>
      <c r="TZN37"/>
      <c r="TZO37"/>
      <c r="TZP37"/>
      <c r="TZQ37"/>
      <c r="TZR37"/>
      <c r="TZS37"/>
      <c r="TZT37"/>
      <c r="TZU37"/>
      <c r="TZV37"/>
      <c r="TZW37"/>
      <c r="TZX37"/>
      <c r="TZY37"/>
      <c r="TZZ37"/>
      <c r="UAA37"/>
      <c r="UAB37"/>
      <c r="UAC37"/>
      <c r="UAD37"/>
      <c r="UAE37"/>
      <c r="UAF37"/>
      <c r="UAG37"/>
      <c r="UAH37"/>
      <c r="UAI37"/>
      <c r="UAJ37"/>
      <c r="UAK37"/>
      <c r="UAL37"/>
      <c r="UAM37"/>
      <c r="UAN37"/>
      <c r="UAO37"/>
      <c r="UAP37"/>
      <c r="UAQ37"/>
      <c r="UAR37"/>
      <c r="UAS37"/>
      <c r="UAT37"/>
      <c r="UAU37"/>
      <c r="UAV37"/>
      <c r="UAW37"/>
      <c r="UAX37"/>
      <c r="UAY37"/>
      <c r="UAZ37"/>
      <c r="UBA37"/>
      <c r="UBB37"/>
      <c r="UBC37"/>
      <c r="UBD37"/>
      <c r="UBE37"/>
      <c r="UBF37"/>
      <c r="UBG37"/>
      <c r="UBH37"/>
      <c r="UBI37"/>
      <c r="UBJ37"/>
      <c r="UBK37"/>
      <c r="UBL37"/>
      <c r="UBM37"/>
      <c r="UBN37"/>
      <c r="UBO37"/>
      <c r="UBP37"/>
      <c r="UBQ37"/>
      <c r="UBR37"/>
      <c r="UBS37"/>
      <c r="UBT37"/>
      <c r="UBU37"/>
      <c r="UBV37"/>
      <c r="UBW37"/>
      <c r="UBX37"/>
      <c r="UBY37"/>
      <c r="UBZ37"/>
      <c r="UCA37"/>
      <c r="UCB37"/>
      <c r="UCC37"/>
      <c r="UCD37"/>
      <c r="UCE37"/>
      <c r="UCF37"/>
      <c r="UCG37"/>
      <c r="UCH37"/>
      <c r="UCI37"/>
      <c r="UCJ37"/>
      <c r="UCK37"/>
      <c r="UCL37"/>
      <c r="UCM37"/>
      <c r="UCN37"/>
      <c r="UCO37"/>
      <c r="UCP37"/>
      <c r="UCQ37"/>
      <c r="UCR37"/>
      <c r="UCS37"/>
      <c r="UCT37"/>
      <c r="UCU37"/>
      <c r="UCV37"/>
      <c r="UCW37"/>
      <c r="UCX37"/>
      <c r="UCY37"/>
      <c r="UCZ37"/>
      <c r="UDA37"/>
      <c r="UDB37"/>
      <c r="UDC37"/>
      <c r="UDD37"/>
      <c r="UDE37"/>
      <c r="UDF37"/>
      <c r="UDG37"/>
      <c r="UDH37"/>
      <c r="UDI37"/>
      <c r="UDJ37"/>
      <c r="UDK37"/>
      <c r="UDL37"/>
      <c r="UDM37"/>
      <c r="UDN37"/>
      <c r="UDO37"/>
      <c r="UDP37"/>
      <c r="UDQ37"/>
      <c r="UDR37"/>
      <c r="UDS37"/>
      <c r="UDT37"/>
      <c r="UDU37"/>
      <c r="UDV37"/>
      <c r="UDW37"/>
      <c r="UDX37"/>
      <c r="UDY37"/>
      <c r="UDZ37"/>
      <c r="UEA37"/>
      <c r="UEB37"/>
      <c r="UEC37"/>
      <c r="UED37"/>
      <c r="UEE37"/>
      <c r="UEF37"/>
      <c r="UEG37"/>
      <c r="UEH37"/>
      <c r="UEI37"/>
      <c r="UEJ37"/>
      <c r="UEK37"/>
      <c r="UEL37"/>
      <c r="UEM37"/>
      <c r="UEN37"/>
      <c r="UEO37"/>
      <c r="UEP37"/>
      <c r="UEQ37"/>
      <c r="UER37"/>
      <c r="UES37"/>
      <c r="UET37"/>
      <c r="UEU37"/>
      <c r="UEV37"/>
      <c r="UEW37"/>
      <c r="UEX37"/>
      <c r="UEY37"/>
      <c r="UEZ37"/>
      <c r="UFA37"/>
      <c r="UFB37"/>
      <c r="UFC37"/>
      <c r="UFD37"/>
      <c r="UFE37"/>
      <c r="UFF37"/>
      <c r="UFG37"/>
      <c r="UFH37"/>
      <c r="UFI37"/>
      <c r="UFJ37"/>
      <c r="UFK37"/>
      <c r="UFL37"/>
      <c r="UFM37"/>
      <c r="UFN37"/>
      <c r="UFO37"/>
      <c r="UFP37"/>
      <c r="UFQ37"/>
      <c r="UFR37"/>
      <c r="UFS37"/>
      <c r="UFT37"/>
      <c r="UFU37"/>
      <c r="UFV37"/>
      <c r="UFW37"/>
      <c r="UFX37"/>
      <c r="UFY37"/>
      <c r="UFZ37"/>
      <c r="UGA37"/>
      <c r="UGB37"/>
      <c r="UGC37"/>
      <c r="UGD37"/>
      <c r="UGE37"/>
      <c r="UGF37"/>
      <c r="UGG37"/>
      <c r="UGH37"/>
      <c r="UGI37"/>
      <c r="UGJ37"/>
      <c r="UGK37"/>
      <c r="UGL37"/>
      <c r="UGM37"/>
      <c r="UGN37"/>
      <c r="UGO37"/>
      <c r="UGP37"/>
      <c r="UGQ37"/>
      <c r="UGR37"/>
      <c r="UGS37"/>
      <c r="UGT37"/>
      <c r="UGU37"/>
      <c r="UGV37"/>
      <c r="UGW37"/>
      <c r="UGX37"/>
      <c r="UGY37"/>
      <c r="UGZ37"/>
      <c r="UHA37"/>
      <c r="UHB37"/>
      <c r="UHC37"/>
      <c r="UHD37"/>
      <c r="UHE37"/>
      <c r="UHF37"/>
      <c r="UHG37"/>
      <c r="UHH37"/>
      <c r="UHI37"/>
      <c r="UHJ37"/>
      <c r="UHK37"/>
      <c r="UHL37"/>
      <c r="UHM37"/>
      <c r="UHN37"/>
      <c r="UHO37"/>
      <c r="UHP37"/>
      <c r="UHQ37"/>
      <c r="UHR37"/>
      <c r="UHS37"/>
      <c r="UHT37"/>
      <c r="UHU37"/>
      <c r="UHV37"/>
      <c r="UHW37"/>
      <c r="UHX37"/>
      <c r="UHY37"/>
      <c r="UHZ37"/>
      <c r="UIA37"/>
      <c r="UIB37"/>
      <c r="UIC37"/>
      <c r="UID37"/>
      <c r="UIE37"/>
      <c r="UIF37"/>
      <c r="UIG37"/>
      <c r="UIH37"/>
      <c r="UII37"/>
      <c r="UIJ37"/>
      <c r="UIK37"/>
      <c r="UIL37"/>
      <c r="UIM37"/>
      <c r="UIN37"/>
      <c r="UIO37"/>
      <c r="UIP37"/>
      <c r="UIQ37"/>
      <c r="UIR37"/>
      <c r="UIS37"/>
      <c r="UIT37"/>
      <c r="UIU37"/>
      <c r="UIV37"/>
      <c r="UIW37"/>
      <c r="UIX37"/>
      <c r="UIY37"/>
      <c r="UIZ37"/>
      <c r="UJA37"/>
      <c r="UJB37"/>
      <c r="UJC37"/>
      <c r="UJD37"/>
      <c r="UJE37"/>
      <c r="UJF37"/>
      <c r="UJG37"/>
      <c r="UJH37"/>
      <c r="UJI37"/>
      <c r="UJJ37"/>
      <c r="UJK37"/>
      <c r="UJL37"/>
      <c r="UJM37"/>
      <c r="UJN37"/>
      <c r="UJO37"/>
      <c r="UJP37"/>
      <c r="UJQ37"/>
      <c r="UJR37"/>
      <c r="UJS37"/>
      <c r="UJT37"/>
      <c r="UJU37"/>
      <c r="UJV37"/>
      <c r="UJW37"/>
      <c r="UJX37"/>
      <c r="UJY37"/>
      <c r="UJZ37"/>
      <c r="UKA37"/>
      <c r="UKB37"/>
      <c r="UKC37"/>
      <c r="UKD37"/>
      <c r="UKE37"/>
      <c r="UKF37"/>
      <c r="UKG37"/>
      <c r="UKH37"/>
      <c r="UKI37"/>
      <c r="UKJ37"/>
      <c r="UKK37"/>
      <c r="UKL37"/>
      <c r="UKM37"/>
      <c r="UKN37"/>
      <c r="UKO37"/>
      <c r="UKP37"/>
      <c r="UKQ37"/>
      <c r="UKR37"/>
      <c r="UKS37"/>
      <c r="UKT37"/>
      <c r="UKU37"/>
      <c r="UKV37"/>
      <c r="UKW37"/>
      <c r="UKX37"/>
      <c r="UKY37"/>
      <c r="UKZ37"/>
      <c r="ULA37"/>
      <c r="ULB37"/>
      <c r="ULC37"/>
      <c r="ULD37"/>
      <c r="ULE37"/>
      <c r="ULF37"/>
      <c r="ULG37"/>
      <c r="ULH37"/>
      <c r="ULI37"/>
      <c r="ULJ37"/>
      <c r="ULK37"/>
      <c r="ULL37"/>
      <c r="ULM37"/>
      <c r="ULN37"/>
      <c r="ULO37"/>
      <c r="ULP37"/>
      <c r="ULQ37"/>
      <c r="ULR37"/>
      <c r="ULS37"/>
      <c r="ULT37"/>
      <c r="ULU37"/>
      <c r="ULV37"/>
      <c r="ULW37"/>
      <c r="ULX37"/>
      <c r="ULY37"/>
      <c r="ULZ37"/>
      <c r="UMA37"/>
      <c r="UMB37"/>
      <c r="UMC37"/>
      <c r="UMD37"/>
      <c r="UME37"/>
      <c r="UMF37"/>
      <c r="UMG37"/>
      <c r="UMH37"/>
      <c r="UMI37"/>
      <c r="UMJ37"/>
      <c r="UMK37"/>
      <c r="UML37"/>
      <c r="UMM37"/>
      <c r="UMN37"/>
      <c r="UMO37"/>
      <c r="UMP37"/>
      <c r="UMQ37"/>
      <c r="UMR37"/>
      <c r="UMS37"/>
      <c r="UMT37"/>
      <c r="UMU37"/>
      <c r="UMV37"/>
      <c r="UMW37"/>
      <c r="UMX37"/>
      <c r="UMY37"/>
      <c r="UMZ37"/>
      <c r="UNA37"/>
      <c r="UNB37"/>
      <c r="UNC37"/>
      <c r="UND37"/>
      <c r="UNE37"/>
      <c r="UNF37"/>
      <c r="UNG37"/>
      <c r="UNH37"/>
      <c r="UNI37"/>
      <c r="UNJ37"/>
      <c r="UNK37"/>
      <c r="UNL37"/>
      <c r="UNM37"/>
      <c r="UNN37"/>
      <c r="UNO37"/>
      <c r="UNP37"/>
      <c r="UNQ37"/>
      <c r="UNR37"/>
      <c r="UNS37"/>
      <c r="UNT37"/>
      <c r="UNU37"/>
      <c r="UNV37"/>
      <c r="UNW37"/>
      <c r="UNX37"/>
      <c r="UNY37"/>
      <c r="UNZ37"/>
      <c r="UOA37"/>
      <c r="UOB37"/>
      <c r="UOC37"/>
      <c r="UOD37"/>
      <c r="UOE37"/>
      <c r="UOF37"/>
      <c r="UOG37"/>
      <c r="UOH37"/>
      <c r="UOI37"/>
      <c r="UOJ37"/>
      <c r="UOK37"/>
      <c r="UOL37"/>
      <c r="UOM37"/>
      <c r="UON37"/>
      <c r="UOO37"/>
      <c r="UOP37"/>
      <c r="UOQ37"/>
      <c r="UOR37"/>
      <c r="UOS37"/>
      <c r="UOT37"/>
      <c r="UOU37"/>
      <c r="UOV37"/>
      <c r="UOW37"/>
      <c r="UOX37"/>
      <c r="UOY37"/>
      <c r="UOZ37"/>
      <c r="UPA37"/>
      <c r="UPB37"/>
      <c r="UPC37"/>
      <c r="UPD37"/>
      <c r="UPE37"/>
      <c r="UPF37"/>
      <c r="UPG37"/>
      <c r="UPH37"/>
      <c r="UPI37"/>
      <c r="UPJ37"/>
      <c r="UPK37"/>
      <c r="UPL37"/>
      <c r="UPM37"/>
      <c r="UPN37"/>
      <c r="UPO37"/>
      <c r="UPP37"/>
      <c r="UPQ37"/>
      <c r="UPR37"/>
      <c r="UPS37"/>
      <c r="UPT37"/>
      <c r="UPU37"/>
      <c r="UPV37"/>
      <c r="UPW37"/>
      <c r="UPX37"/>
      <c r="UPY37"/>
      <c r="UPZ37"/>
      <c r="UQA37"/>
      <c r="UQB37"/>
      <c r="UQC37"/>
      <c r="UQD37"/>
      <c r="UQE37"/>
      <c r="UQF37"/>
      <c r="UQG37"/>
      <c r="UQH37"/>
      <c r="UQI37"/>
      <c r="UQJ37"/>
      <c r="UQK37"/>
      <c r="UQL37"/>
      <c r="UQM37"/>
      <c r="UQN37"/>
      <c r="UQO37"/>
      <c r="UQP37"/>
      <c r="UQQ37"/>
      <c r="UQR37"/>
      <c r="UQS37"/>
      <c r="UQT37"/>
      <c r="UQU37"/>
      <c r="UQV37"/>
      <c r="UQW37"/>
      <c r="UQX37"/>
      <c r="UQY37"/>
      <c r="UQZ37"/>
      <c r="URA37"/>
      <c r="URB37"/>
      <c r="URC37"/>
      <c r="URD37"/>
      <c r="URE37"/>
      <c r="URF37"/>
      <c r="URG37"/>
      <c r="URH37"/>
      <c r="URI37"/>
      <c r="URJ37"/>
      <c r="URK37"/>
      <c r="URL37"/>
      <c r="URM37"/>
      <c r="URN37"/>
      <c r="URO37"/>
      <c r="URP37"/>
      <c r="URQ37"/>
      <c r="URR37"/>
      <c r="URS37"/>
      <c r="URT37"/>
      <c r="URU37"/>
      <c r="URV37"/>
      <c r="URW37"/>
      <c r="URX37"/>
      <c r="URY37"/>
      <c r="URZ37"/>
      <c r="USA37"/>
      <c r="USB37"/>
      <c r="USC37"/>
      <c r="USD37"/>
      <c r="USE37"/>
      <c r="USF37"/>
      <c r="USG37"/>
      <c r="USH37"/>
      <c r="USI37"/>
      <c r="USJ37"/>
      <c r="USK37"/>
      <c r="USL37"/>
      <c r="USM37"/>
      <c r="USN37"/>
      <c r="USO37"/>
      <c r="USP37"/>
      <c r="USQ37"/>
      <c r="USR37"/>
      <c r="USS37"/>
      <c r="UST37"/>
      <c r="USU37"/>
      <c r="USV37"/>
      <c r="USW37"/>
      <c r="USX37"/>
      <c r="USY37"/>
      <c r="USZ37"/>
      <c r="UTA37"/>
      <c r="UTB37"/>
      <c r="UTC37"/>
      <c r="UTD37"/>
      <c r="UTE37"/>
      <c r="UTF37"/>
      <c r="UTG37"/>
      <c r="UTH37"/>
      <c r="UTI37"/>
      <c r="UTJ37"/>
      <c r="UTK37"/>
      <c r="UTL37"/>
      <c r="UTM37"/>
      <c r="UTN37"/>
      <c r="UTO37"/>
      <c r="UTP37"/>
      <c r="UTQ37"/>
      <c r="UTR37"/>
      <c r="UTS37"/>
      <c r="UTT37"/>
      <c r="UTU37"/>
      <c r="UTV37"/>
      <c r="UTW37"/>
      <c r="UTX37"/>
      <c r="UTY37"/>
      <c r="UTZ37"/>
      <c r="UUA37"/>
      <c r="UUB37"/>
      <c r="UUC37"/>
      <c r="UUD37"/>
      <c r="UUE37"/>
      <c r="UUF37"/>
      <c r="UUG37"/>
      <c r="UUH37"/>
      <c r="UUI37"/>
      <c r="UUJ37"/>
      <c r="UUK37"/>
      <c r="UUL37"/>
      <c r="UUM37"/>
      <c r="UUN37"/>
      <c r="UUO37"/>
      <c r="UUP37"/>
      <c r="UUQ37"/>
      <c r="UUR37"/>
      <c r="UUS37"/>
      <c r="UUT37"/>
      <c r="UUU37"/>
      <c r="UUV37"/>
      <c r="UUW37"/>
      <c r="UUX37"/>
      <c r="UUY37"/>
      <c r="UUZ37"/>
      <c r="UVA37"/>
      <c r="UVB37"/>
      <c r="UVC37"/>
      <c r="UVD37"/>
      <c r="UVE37"/>
      <c r="UVF37"/>
      <c r="UVG37"/>
      <c r="UVH37"/>
      <c r="UVI37"/>
      <c r="UVJ37"/>
      <c r="UVK37"/>
      <c r="UVL37"/>
      <c r="UVM37"/>
      <c r="UVN37"/>
      <c r="UVO37"/>
      <c r="UVP37"/>
      <c r="UVQ37"/>
      <c r="UVR37"/>
      <c r="UVS37"/>
      <c r="UVT37"/>
      <c r="UVU37"/>
      <c r="UVV37"/>
      <c r="UVW37"/>
      <c r="UVX37"/>
      <c r="UVY37"/>
      <c r="UVZ37"/>
      <c r="UWA37"/>
      <c r="UWB37"/>
      <c r="UWC37"/>
      <c r="UWD37"/>
      <c r="UWE37"/>
      <c r="UWF37"/>
      <c r="UWG37"/>
      <c r="UWH37"/>
      <c r="UWI37"/>
      <c r="UWJ37"/>
      <c r="UWK37"/>
      <c r="UWL37"/>
      <c r="UWM37"/>
      <c r="UWN37"/>
      <c r="UWO37"/>
      <c r="UWP37"/>
      <c r="UWQ37"/>
      <c r="UWR37"/>
      <c r="UWS37"/>
      <c r="UWT37"/>
      <c r="UWU37"/>
      <c r="UWV37"/>
      <c r="UWW37"/>
      <c r="UWX37"/>
      <c r="UWY37"/>
      <c r="UWZ37"/>
      <c r="UXA37"/>
      <c r="UXB37"/>
      <c r="UXC37"/>
      <c r="UXD37"/>
      <c r="UXE37"/>
      <c r="UXF37"/>
      <c r="UXG37"/>
      <c r="UXH37"/>
      <c r="UXI37"/>
      <c r="UXJ37"/>
      <c r="UXK37"/>
      <c r="UXL37"/>
      <c r="UXM37"/>
      <c r="UXN37"/>
      <c r="UXO37"/>
      <c r="UXP37"/>
      <c r="UXQ37"/>
      <c r="UXR37"/>
      <c r="UXS37"/>
      <c r="UXT37"/>
      <c r="UXU37"/>
      <c r="UXV37"/>
      <c r="UXW37"/>
      <c r="UXX37"/>
      <c r="UXY37"/>
      <c r="UXZ37"/>
      <c r="UYA37"/>
      <c r="UYB37"/>
      <c r="UYC37"/>
      <c r="UYD37"/>
      <c r="UYE37"/>
      <c r="UYF37"/>
      <c r="UYG37"/>
      <c r="UYH37"/>
      <c r="UYI37"/>
      <c r="UYJ37"/>
      <c r="UYK37"/>
      <c r="UYL37"/>
      <c r="UYM37"/>
      <c r="UYN37"/>
      <c r="UYO37"/>
      <c r="UYP37"/>
      <c r="UYQ37"/>
      <c r="UYR37"/>
      <c r="UYS37"/>
      <c r="UYT37"/>
      <c r="UYU37"/>
      <c r="UYV37"/>
      <c r="UYW37"/>
      <c r="UYX37"/>
      <c r="UYY37"/>
      <c r="UYZ37"/>
      <c r="UZA37"/>
      <c r="UZB37"/>
      <c r="UZC37"/>
      <c r="UZD37"/>
      <c r="UZE37"/>
      <c r="UZF37"/>
      <c r="UZG37"/>
      <c r="UZH37"/>
      <c r="UZI37"/>
      <c r="UZJ37"/>
      <c r="UZK37"/>
      <c r="UZL37"/>
      <c r="UZM37"/>
      <c r="UZN37"/>
      <c r="UZO37"/>
      <c r="UZP37"/>
      <c r="UZQ37"/>
      <c r="UZR37"/>
      <c r="UZS37"/>
      <c r="UZT37"/>
      <c r="UZU37"/>
      <c r="UZV37"/>
      <c r="UZW37"/>
      <c r="UZX37"/>
      <c r="UZY37"/>
      <c r="UZZ37"/>
      <c r="VAA37"/>
      <c r="VAB37"/>
      <c r="VAC37"/>
      <c r="VAD37"/>
      <c r="VAE37"/>
      <c r="VAF37"/>
      <c r="VAG37"/>
      <c r="VAH37"/>
      <c r="VAI37"/>
      <c r="VAJ37"/>
      <c r="VAK37"/>
      <c r="VAL37"/>
      <c r="VAM37"/>
      <c r="VAN37"/>
      <c r="VAO37"/>
      <c r="VAP37"/>
      <c r="VAQ37"/>
      <c r="VAR37"/>
      <c r="VAS37"/>
      <c r="VAT37"/>
      <c r="VAU37"/>
      <c r="VAV37"/>
      <c r="VAW37"/>
      <c r="VAX37"/>
      <c r="VAY37"/>
      <c r="VAZ37"/>
      <c r="VBA37"/>
      <c r="VBB37"/>
      <c r="VBC37"/>
      <c r="VBD37"/>
      <c r="VBE37"/>
      <c r="VBF37"/>
      <c r="VBG37"/>
      <c r="VBH37"/>
      <c r="VBI37"/>
      <c r="VBJ37"/>
      <c r="VBK37"/>
      <c r="VBL37"/>
      <c r="VBM37"/>
      <c r="VBN37"/>
      <c r="VBO37"/>
      <c r="VBP37"/>
      <c r="VBQ37"/>
      <c r="VBR37"/>
      <c r="VBS37"/>
      <c r="VBT37"/>
      <c r="VBU37"/>
      <c r="VBV37"/>
      <c r="VBW37"/>
      <c r="VBX37"/>
      <c r="VBY37"/>
      <c r="VBZ37"/>
      <c r="VCA37"/>
      <c r="VCB37"/>
      <c r="VCC37"/>
      <c r="VCD37"/>
      <c r="VCE37"/>
      <c r="VCF37"/>
      <c r="VCG37"/>
      <c r="VCH37"/>
      <c r="VCI37"/>
      <c r="VCJ37"/>
      <c r="VCK37"/>
      <c r="VCL37"/>
      <c r="VCM37"/>
      <c r="VCN37"/>
      <c r="VCO37"/>
      <c r="VCP37"/>
      <c r="VCQ37"/>
      <c r="VCR37"/>
      <c r="VCS37"/>
      <c r="VCT37"/>
      <c r="VCU37"/>
      <c r="VCV37"/>
      <c r="VCW37"/>
      <c r="VCX37"/>
      <c r="VCY37"/>
      <c r="VCZ37"/>
      <c r="VDA37"/>
      <c r="VDB37"/>
      <c r="VDC37"/>
      <c r="VDD37"/>
      <c r="VDE37"/>
      <c r="VDF37"/>
      <c r="VDG37"/>
      <c r="VDH37"/>
      <c r="VDI37"/>
      <c r="VDJ37"/>
      <c r="VDK37"/>
      <c r="VDL37"/>
      <c r="VDM37"/>
      <c r="VDN37"/>
      <c r="VDO37"/>
      <c r="VDP37"/>
      <c r="VDQ37"/>
      <c r="VDR37"/>
      <c r="VDS37"/>
      <c r="VDT37"/>
      <c r="VDU37"/>
      <c r="VDV37"/>
      <c r="VDW37"/>
      <c r="VDX37"/>
      <c r="VDY37"/>
      <c r="VDZ37"/>
      <c r="VEA37"/>
      <c r="VEB37"/>
      <c r="VEC37"/>
      <c r="VED37"/>
      <c r="VEE37"/>
      <c r="VEF37"/>
      <c r="VEG37"/>
      <c r="VEH37"/>
      <c r="VEI37"/>
      <c r="VEJ37"/>
      <c r="VEK37"/>
      <c r="VEL37"/>
      <c r="VEM37"/>
      <c r="VEN37"/>
      <c r="VEO37"/>
      <c r="VEP37"/>
      <c r="VEQ37"/>
      <c r="VER37"/>
      <c r="VES37"/>
      <c r="VET37"/>
      <c r="VEU37"/>
      <c r="VEV37"/>
      <c r="VEW37"/>
      <c r="VEX37"/>
      <c r="VEY37"/>
      <c r="VEZ37"/>
      <c r="VFA37"/>
      <c r="VFB37"/>
      <c r="VFC37"/>
      <c r="VFD37"/>
      <c r="VFE37"/>
      <c r="VFF37"/>
      <c r="VFG37"/>
      <c r="VFH37"/>
      <c r="VFI37"/>
      <c r="VFJ37"/>
      <c r="VFK37"/>
      <c r="VFL37"/>
      <c r="VFM37"/>
      <c r="VFN37"/>
      <c r="VFO37"/>
      <c r="VFP37"/>
      <c r="VFQ37"/>
      <c r="VFR37"/>
      <c r="VFS37"/>
      <c r="VFT37"/>
      <c r="VFU37"/>
      <c r="VFV37"/>
      <c r="VFW37"/>
      <c r="VFX37"/>
      <c r="VFY37"/>
      <c r="VFZ37"/>
      <c r="VGA37"/>
      <c r="VGB37"/>
      <c r="VGC37"/>
      <c r="VGD37"/>
      <c r="VGE37"/>
      <c r="VGF37"/>
      <c r="VGG37"/>
      <c r="VGH37"/>
      <c r="VGI37"/>
      <c r="VGJ37"/>
      <c r="VGK37"/>
      <c r="VGL37"/>
      <c r="VGM37"/>
      <c r="VGN37"/>
      <c r="VGO37"/>
      <c r="VGP37"/>
      <c r="VGQ37"/>
      <c r="VGR37"/>
      <c r="VGS37"/>
      <c r="VGT37"/>
      <c r="VGU37"/>
      <c r="VGV37"/>
      <c r="VGW37"/>
      <c r="VGX37"/>
      <c r="VGY37"/>
      <c r="VGZ37"/>
      <c r="VHA37"/>
      <c r="VHB37"/>
      <c r="VHC37"/>
      <c r="VHD37"/>
      <c r="VHE37"/>
      <c r="VHF37"/>
      <c r="VHG37"/>
      <c r="VHH37"/>
      <c r="VHI37"/>
      <c r="VHJ37"/>
      <c r="VHK37"/>
      <c r="VHL37"/>
      <c r="VHM37"/>
      <c r="VHN37"/>
      <c r="VHO37"/>
      <c r="VHP37"/>
      <c r="VHQ37"/>
      <c r="VHR37"/>
      <c r="VHS37"/>
      <c r="VHT37"/>
      <c r="VHU37"/>
      <c r="VHV37"/>
      <c r="VHW37"/>
      <c r="VHX37"/>
      <c r="VHY37"/>
      <c r="VHZ37"/>
      <c r="VIA37"/>
      <c r="VIB37"/>
      <c r="VIC37"/>
      <c r="VID37"/>
      <c r="VIE37"/>
      <c r="VIF37"/>
      <c r="VIG37"/>
      <c r="VIH37"/>
      <c r="VII37"/>
      <c r="VIJ37"/>
      <c r="VIK37"/>
      <c r="VIL37"/>
      <c r="VIM37"/>
      <c r="VIN37"/>
      <c r="VIO37"/>
      <c r="VIP37"/>
      <c r="VIQ37"/>
      <c r="VIR37"/>
      <c r="VIS37"/>
      <c r="VIT37"/>
      <c r="VIU37"/>
      <c r="VIV37"/>
      <c r="VIW37"/>
      <c r="VIX37"/>
      <c r="VIY37"/>
      <c r="VIZ37"/>
      <c r="VJA37"/>
      <c r="VJB37"/>
      <c r="VJC37"/>
      <c r="VJD37"/>
      <c r="VJE37"/>
      <c r="VJF37"/>
      <c r="VJG37"/>
      <c r="VJH37"/>
      <c r="VJI37"/>
      <c r="VJJ37"/>
      <c r="VJK37"/>
      <c r="VJL37"/>
      <c r="VJM37"/>
      <c r="VJN37"/>
      <c r="VJO37"/>
      <c r="VJP37"/>
      <c r="VJQ37"/>
      <c r="VJR37"/>
      <c r="VJS37"/>
      <c r="VJT37"/>
      <c r="VJU37"/>
      <c r="VJV37"/>
      <c r="VJW37"/>
      <c r="VJX37"/>
      <c r="VJY37"/>
      <c r="VJZ37"/>
      <c r="VKA37"/>
      <c r="VKB37"/>
      <c r="VKC37"/>
      <c r="VKD37"/>
      <c r="VKE37"/>
      <c r="VKF37"/>
      <c r="VKG37"/>
      <c r="VKH37"/>
      <c r="VKI37"/>
      <c r="VKJ37"/>
      <c r="VKK37"/>
      <c r="VKL37"/>
      <c r="VKM37"/>
      <c r="VKN37"/>
      <c r="VKO37"/>
      <c r="VKP37"/>
      <c r="VKQ37"/>
      <c r="VKR37"/>
      <c r="VKS37"/>
      <c r="VKT37"/>
      <c r="VKU37"/>
      <c r="VKV37"/>
      <c r="VKW37"/>
      <c r="VKX37"/>
      <c r="VKY37"/>
      <c r="VKZ37"/>
      <c r="VLA37"/>
      <c r="VLB37"/>
      <c r="VLC37"/>
      <c r="VLD37"/>
      <c r="VLE37"/>
      <c r="VLF37"/>
      <c r="VLG37"/>
      <c r="VLH37"/>
      <c r="VLI37"/>
      <c r="VLJ37"/>
      <c r="VLK37"/>
      <c r="VLL37"/>
      <c r="VLM37"/>
      <c r="VLN37"/>
      <c r="VLO37"/>
      <c r="VLP37"/>
      <c r="VLQ37"/>
      <c r="VLR37"/>
      <c r="VLS37"/>
      <c r="VLT37"/>
      <c r="VLU37"/>
      <c r="VLV37"/>
      <c r="VLW37"/>
      <c r="VLX37"/>
      <c r="VLY37"/>
      <c r="VLZ37"/>
      <c r="VMA37"/>
      <c r="VMB37"/>
      <c r="VMC37"/>
      <c r="VMD37"/>
      <c r="VME37"/>
      <c r="VMF37"/>
      <c r="VMG37"/>
      <c r="VMH37"/>
      <c r="VMI37"/>
      <c r="VMJ37"/>
      <c r="VMK37"/>
      <c r="VML37"/>
      <c r="VMM37"/>
      <c r="VMN37"/>
      <c r="VMO37"/>
      <c r="VMP37"/>
      <c r="VMQ37"/>
      <c r="VMR37"/>
      <c r="VMS37"/>
      <c r="VMT37"/>
      <c r="VMU37"/>
      <c r="VMV37"/>
      <c r="VMW37"/>
      <c r="VMX37"/>
      <c r="VMY37"/>
      <c r="VMZ37"/>
      <c r="VNA37"/>
      <c r="VNB37"/>
      <c r="VNC37"/>
      <c r="VND37"/>
      <c r="VNE37"/>
      <c r="VNF37"/>
      <c r="VNG37"/>
      <c r="VNH37"/>
      <c r="VNI37"/>
      <c r="VNJ37"/>
      <c r="VNK37"/>
      <c r="VNL37"/>
      <c r="VNM37"/>
      <c r="VNN37"/>
      <c r="VNO37"/>
      <c r="VNP37"/>
      <c r="VNQ37"/>
      <c r="VNR37"/>
      <c r="VNS37"/>
      <c r="VNT37"/>
      <c r="VNU37"/>
      <c r="VNV37"/>
      <c r="VNW37"/>
      <c r="VNX37"/>
      <c r="VNY37"/>
      <c r="VNZ37"/>
      <c r="VOA37"/>
      <c r="VOB37"/>
      <c r="VOC37"/>
      <c r="VOD37"/>
      <c r="VOE37"/>
      <c r="VOF37"/>
      <c r="VOG37"/>
      <c r="VOH37"/>
      <c r="VOI37"/>
      <c r="VOJ37"/>
      <c r="VOK37"/>
      <c r="VOL37"/>
      <c r="VOM37"/>
      <c r="VON37"/>
      <c r="VOO37"/>
      <c r="VOP37"/>
      <c r="VOQ37"/>
      <c r="VOR37"/>
      <c r="VOS37"/>
      <c r="VOT37"/>
      <c r="VOU37"/>
      <c r="VOV37"/>
      <c r="VOW37"/>
      <c r="VOX37"/>
      <c r="VOY37"/>
      <c r="VOZ37"/>
      <c r="VPA37"/>
      <c r="VPB37"/>
      <c r="VPC37"/>
      <c r="VPD37"/>
      <c r="VPE37"/>
      <c r="VPF37"/>
      <c r="VPG37"/>
      <c r="VPH37"/>
      <c r="VPI37"/>
      <c r="VPJ37"/>
      <c r="VPK37"/>
      <c r="VPL37"/>
      <c r="VPM37"/>
      <c r="VPN37"/>
      <c r="VPO37"/>
      <c r="VPP37"/>
      <c r="VPQ37"/>
      <c r="VPR37"/>
      <c r="VPS37"/>
      <c r="VPT37"/>
      <c r="VPU37"/>
      <c r="VPV37"/>
      <c r="VPW37"/>
      <c r="VPX37"/>
      <c r="VPY37"/>
      <c r="VPZ37"/>
      <c r="VQA37"/>
      <c r="VQB37"/>
      <c r="VQC37"/>
      <c r="VQD37"/>
      <c r="VQE37"/>
      <c r="VQF37"/>
      <c r="VQG37"/>
      <c r="VQH37"/>
      <c r="VQI37"/>
      <c r="VQJ37"/>
      <c r="VQK37"/>
      <c r="VQL37"/>
      <c r="VQM37"/>
      <c r="VQN37"/>
      <c r="VQO37"/>
      <c r="VQP37"/>
      <c r="VQQ37"/>
      <c r="VQR37"/>
      <c r="VQS37"/>
      <c r="VQT37"/>
      <c r="VQU37"/>
      <c r="VQV37"/>
      <c r="VQW37"/>
      <c r="VQX37"/>
      <c r="VQY37"/>
      <c r="VQZ37"/>
      <c r="VRA37"/>
      <c r="VRB37"/>
      <c r="VRC37"/>
      <c r="VRD37"/>
      <c r="VRE37"/>
      <c r="VRF37"/>
      <c r="VRG37"/>
      <c r="VRH37"/>
      <c r="VRI37"/>
      <c r="VRJ37"/>
      <c r="VRK37"/>
      <c r="VRL37"/>
      <c r="VRM37"/>
      <c r="VRN37"/>
      <c r="VRO37"/>
      <c r="VRP37"/>
      <c r="VRQ37"/>
      <c r="VRR37"/>
      <c r="VRS37"/>
      <c r="VRT37"/>
      <c r="VRU37"/>
      <c r="VRV37"/>
      <c r="VRW37"/>
      <c r="VRX37"/>
      <c r="VRY37"/>
      <c r="VRZ37"/>
      <c r="VSA37"/>
      <c r="VSB37"/>
      <c r="VSC37"/>
      <c r="VSD37"/>
      <c r="VSE37"/>
      <c r="VSF37"/>
      <c r="VSG37"/>
      <c r="VSH37"/>
      <c r="VSI37"/>
      <c r="VSJ37"/>
      <c r="VSK37"/>
      <c r="VSL37"/>
      <c r="VSM37"/>
      <c r="VSN37"/>
      <c r="VSO37"/>
      <c r="VSP37"/>
      <c r="VSQ37"/>
      <c r="VSR37"/>
      <c r="VSS37"/>
      <c r="VST37"/>
      <c r="VSU37"/>
      <c r="VSV37"/>
      <c r="VSW37"/>
      <c r="VSX37"/>
      <c r="VSY37"/>
      <c r="VSZ37"/>
      <c r="VTA37"/>
      <c r="VTB37"/>
      <c r="VTC37"/>
      <c r="VTD37"/>
      <c r="VTE37"/>
      <c r="VTF37"/>
      <c r="VTG37"/>
      <c r="VTH37"/>
      <c r="VTI37"/>
      <c r="VTJ37"/>
      <c r="VTK37"/>
      <c r="VTL37"/>
      <c r="VTM37"/>
      <c r="VTN37"/>
      <c r="VTO37"/>
      <c r="VTP37"/>
      <c r="VTQ37"/>
      <c r="VTR37"/>
      <c r="VTS37"/>
      <c r="VTT37"/>
      <c r="VTU37"/>
      <c r="VTV37"/>
      <c r="VTW37"/>
      <c r="VTX37"/>
      <c r="VTY37"/>
      <c r="VTZ37"/>
      <c r="VUA37"/>
      <c r="VUB37"/>
      <c r="VUC37"/>
      <c r="VUD37"/>
      <c r="VUE37"/>
      <c r="VUF37"/>
      <c r="VUG37"/>
      <c r="VUH37"/>
      <c r="VUI37"/>
      <c r="VUJ37"/>
      <c r="VUK37"/>
      <c r="VUL37"/>
      <c r="VUM37"/>
      <c r="VUN37"/>
      <c r="VUO37"/>
      <c r="VUP37"/>
      <c r="VUQ37"/>
      <c r="VUR37"/>
      <c r="VUS37"/>
      <c r="VUT37"/>
      <c r="VUU37"/>
      <c r="VUV37"/>
      <c r="VUW37"/>
      <c r="VUX37"/>
      <c r="VUY37"/>
      <c r="VUZ37"/>
      <c r="VVA37"/>
      <c r="VVB37"/>
      <c r="VVC37"/>
      <c r="VVD37"/>
      <c r="VVE37"/>
      <c r="VVF37"/>
      <c r="VVG37"/>
      <c r="VVH37"/>
      <c r="VVI37"/>
      <c r="VVJ37"/>
      <c r="VVK37"/>
      <c r="VVL37"/>
      <c r="VVM37"/>
      <c r="VVN37"/>
      <c r="VVO37"/>
      <c r="VVP37"/>
      <c r="VVQ37"/>
      <c r="VVR37"/>
      <c r="VVS37"/>
      <c r="VVT37"/>
      <c r="VVU37"/>
      <c r="VVV37"/>
      <c r="VVW37"/>
      <c r="VVX37"/>
      <c r="VVY37"/>
      <c r="VVZ37"/>
      <c r="VWA37"/>
      <c r="VWB37"/>
      <c r="VWC37"/>
      <c r="VWD37"/>
      <c r="VWE37"/>
      <c r="VWF37"/>
      <c r="VWG37"/>
      <c r="VWH37"/>
      <c r="VWI37"/>
      <c r="VWJ37"/>
      <c r="VWK37"/>
      <c r="VWL37"/>
      <c r="VWM37"/>
      <c r="VWN37"/>
      <c r="VWO37"/>
      <c r="VWP37"/>
      <c r="VWQ37"/>
      <c r="VWR37"/>
      <c r="VWS37"/>
      <c r="VWT37"/>
      <c r="VWU37"/>
      <c r="VWV37"/>
      <c r="VWW37"/>
      <c r="VWX37"/>
      <c r="VWY37"/>
      <c r="VWZ37"/>
      <c r="VXA37"/>
      <c r="VXB37"/>
      <c r="VXC37"/>
      <c r="VXD37"/>
      <c r="VXE37"/>
      <c r="VXF37"/>
      <c r="VXG37"/>
      <c r="VXH37"/>
      <c r="VXI37"/>
      <c r="VXJ37"/>
      <c r="VXK37"/>
      <c r="VXL37"/>
      <c r="VXM37"/>
      <c r="VXN37"/>
      <c r="VXO37"/>
      <c r="VXP37"/>
      <c r="VXQ37"/>
      <c r="VXR37"/>
      <c r="VXS37"/>
      <c r="VXT37"/>
      <c r="VXU37"/>
      <c r="VXV37"/>
      <c r="VXW37"/>
      <c r="VXX37"/>
      <c r="VXY37"/>
      <c r="VXZ37"/>
      <c r="VYA37"/>
      <c r="VYB37"/>
      <c r="VYC37"/>
      <c r="VYD37"/>
      <c r="VYE37"/>
      <c r="VYF37"/>
      <c r="VYG37"/>
      <c r="VYH37"/>
      <c r="VYI37"/>
      <c r="VYJ37"/>
      <c r="VYK37"/>
      <c r="VYL37"/>
      <c r="VYM37"/>
      <c r="VYN37"/>
      <c r="VYO37"/>
      <c r="VYP37"/>
      <c r="VYQ37"/>
      <c r="VYR37"/>
      <c r="VYS37"/>
      <c r="VYT37"/>
      <c r="VYU37"/>
      <c r="VYV37"/>
      <c r="VYW37"/>
      <c r="VYX37"/>
      <c r="VYY37"/>
      <c r="VYZ37"/>
      <c r="VZA37"/>
      <c r="VZB37"/>
      <c r="VZC37"/>
      <c r="VZD37"/>
      <c r="VZE37"/>
      <c r="VZF37"/>
      <c r="VZG37"/>
      <c r="VZH37"/>
      <c r="VZI37"/>
      <c r="VZJ37"/>
      <c r="VZK37"/>
      <c r="VZL37"/>
      <c r="VZM37"/>
      <c r="VZN37"/>
      <c r="VZO37"/>
      <c r="VZP37"/>
      <c r="VZQ37"/>
      <c r="VZR37"/>
      <c r="VZS37"/>
      <c r="VZT37"/>
      <c r="VZU37"/>
      <c r="VZV37"/>
      <c r="VZW37"/>
      <c r="VZX37"/>
      <c r="VZY37"/>
      <c r="VZZ37"/>
      <c r="WAA37"/>
      <c r="WAB37"/>
      <c r="WAC37"/>
      <c r="WAD37"/>
      <c r="WAE37"/>
      <c r="WAF37"/>
      <c r="WAG37"/>
      <c r="WAH37"/>
      <c r="WAI37"/>
      <c r="WAJ37"/>
      <c r="WAK37"/>
      <c r="WAL37"/>
      <c r="WAM37"/>
      <c r="WAN37"/>
      <c r="WAO37"/>
      <c r="WAP37"/>
      <c r="WAQ37"/>
      <c r="WAR37"/>
      <c r="WAS37"/>
      <c r="WAT37"/>
      <c r="WAU37"/>
      <c r="WAV37"/>
      <c r="WAW37"/>
      <c r="WAX37"/>
      <c r="WAY37"/>
      <c r="WAZ37"/>
      <c r="WBA37"/>
      <c r="WBB37"/>
      <c r="WBC37"/>
      <c r="WBD37"/>
      <c r="WBE37"/>
      <c r="WBF37"/>
      <c r="WBG37"/>
      <c r="WBH37"/>
      <c r="WBI37"/>
      <c r="WBJ37"/>
      <c r="WBK37"/>
      <c r="WBL37"/>
      <c r="WBM37"/>
      <c r="WBN37"/>
      <c r="WBO37"/>
      <c r="WBP37"/>
      <c r="WBQ37"/>
      <c r="WBR37"/>
      <c r="WBS37"/>
      <c r="WBT37"/>
      <c r="WBU37"/>
      <c r="WBV37"/>
      <c r="WBW37"/>
      <c r="WBX37"/>
      <c r="WBY37"/>
      <c r="WBZ37"/>
      <c r="WCA37"/>
      <c r="WCB37"/>
      <c r="WCC37"/>
      <c r="WCD37"/>
      <c r="WCE37"/>
      <c r="WCF37"/>
      <c r="WCG37"/>
      <c r="WCH37"/>
      <c r="WCI37"/>
      <c r="WCJ37"/>
      <c r="WCK37"/>
      <c r="WCL37"/>
      <c r="WCM37"/>
      <c r="WCN37"/>
      <c r="WCO37"/>
      <c r="WCP37"/>
      <c r="WCQ37"/>
      <c r="WCR37"/>
      <c r="WCS37"/>
      <c r="WCT37"/>
      <c r="WCU37"/>
      <c r="WCV37"/>
      <c r="WCW37"/>
      <c r="WCX37"/>
      <c r="WCY37"/>
      <c r="WCZ37"/>
      <c r="WDA37"/>
      <c r="WDB37"/>
      <c r="WDC37"/>
      <c r="WDD37"/>
      <c r="WDE37"/>
      <c r="WDF37"/>
      <c r="WDG37"/>
      <c r="WDH37"/>
      <c r="WDI37"/>
      <c r="WDJ37"/>
      <c r="WDK37"/>
      <c r="WDL37"/>
      <c r="WDM37"/>
      <c r="WDN37"/>
      <c r="WDO37"/>
      <c r="WDP37"/>
      <c r="WDQ37"/>
      <c r="WDR37"/>
      <c r="WDS37"/>
      <c r="WDT37"/>
      <c r="WDU37"/>
      <c r="WDV37"/>
      <c r="WDW37"/>
      <c r="WDX37"/>
      <c r="WDY37"/>
      <c r="WDZ37"/>
      <c r="WEA37"/>
      <c r="WEB37"/>
      <c r="WEC37"/>
      <c r="WED37"/>
      <c r="WEE37"/>
      <c r="WEF37"/>
      <c r="WEG37"/>
      <c r="WEH37"/>
      <c r="WEI37"/>
      <c r="WEJ37"/>
      <c r="WEK37"/>
      <c r="WEL37"/>
      <c r="WEM37"/>
      <c r="WEN37"/>
      <c r="WEO37"/>
      <c r="WEP37"/>
      <c r="WEQ37"/>
      <c r="WER37"/>
      <c r="WES37"/>
      <c r="WET37"/>
      <c r="WEU37"/>
      <c r="WEV37"/>
      <c r="WEW37"/>
      <c r="WEX37"/>
      <c r="WEY37"/>
      <c r="WEZ37"/>
      <c r="WFA37"/>
      <c r="WFB37"/>
      <c r="WFC37"/>
      <c r="WFD37"/>
      <c r="WFE37"/>
      <c r="WFF37"/>
      <c r="WFG37"/>
      <c r="WFH37"/>
      <c r="WFI37"/>
      <c r="WFJ37"/>
      <c r="WFK37"/>
      <c r="WFL37"/>
      <c r="WFM37"/>
      <c r="WFN37"/>
      <c r="WFO37"/>
      <c r="WFP37"/>
      <c r="WFQ37"/>
      <c r="WFR37"/>
      <c r="WFS37"/>
      <c r="WFT37"/>
      <c r="WFU37"/>
      <c r="WFV37"/>
      <c r="WFW37"/>
      <c r="WFX37"/>
      <c r="WFY37"/>
      <c r="WFZ37"/>
      <c r="WGA37"/>
      <c r="WGB37"/>
      <c r="WGC37"/>
      <c r="WGD37"/>
      <c r="WGE37"/>
      <c r="WGF37"/>
      <c r="WGG37"/>
      <c r="WGH37"/>
      <c r="WGI37"/>
      <c r="WGJ37"/>
      <c r="WGK37"/>
      <c r="WGL37"/>
      <c r="WGM37"/>
      <c r="WGN37"/>
      <c r="WGO37"/>
      <c r="WGP37"/>
      <c r="WGQ37"/>
      <c r="WGR37"/>
      <c r="WGS37"/>
      <c r="WGT37"/>
      <c r="WGU37"/>
      <c r="WGV37"/>
      <c r="WGW37"/>
      <c r="WGX37"/>
      <c r="WGY37"/>
      <c r="WGZ37"/>
      <c r="WHA37"/>
      <c r="WHB37"/>
      <c r="WHC37"/>
      <c r="WHD37"/>
      <c r="WHE37"/>
      <c r="WHF37"/>
      <c r="WHG37"/>
      <c r="WHH37"/>
      <c r="WHI37"/>
      <c r="WHJ37"/>
      <c r="WHK37"/>
      <c r="WHL37"/>
      <c r="WHM37"/>
      <c r="WHN37"/>
      <c r="WHO37"/>
      <c r="WHP37"/>
      <c r="WHQ37"/>
      <c r="WHR37"/>
      <c r="WHS37"/>
      <c r="WHT37"/>
      <c r="WHU37"/>
      <c r="WHV37"/>
      <c r="WHW37"/>
      <c r="WHX37"/>
      <c r="WHY37"/>
      <c r="WHZ37"/>
      <c r="WIA37"/>
      <c r="WIB37"/>
      <c r="WIC37"/>
      <c r="WID37"/>
      <c r="WIE37"/>
      <c r="WIF37"/>
      <c r="WIG37"/>
      <c r="WIH37"/>
      <c r="WII37"/>
      <c r="WIJ37"/>
      <c r="WIK37"/>
      <c r="WIL37"/>
      <c r="WIM37"/>
      <c r="WIN37"/>
      <c r="WIO37"/>
      <c r="WIP37"/>
      <c r="WIQ37"/>
      <c r="WIR37"/>
      <c r="WIS37"/>
      <c r="WIT37"/>
      <c r="WIU37"/>
      <c r="WIV37"/>
      <c r="WIW37"/>
      <c r="WIX37"/>
      <c r="WIY37"/>
      <c r="WIZ37"/>
      <c r="WJA37"/>
      <c r="WJB37"/>
      <c r="WJC37"/>
      <c r="WJD37"/>
      <c r="WJE37"/>
      <c r="WJF37"/>
      <c r="WJG37"/>
      <c r="WJH37"/>
      <c r="WJI37"/>
      <c r="WJJ37"/>
      <c r="WJK37"/>
      <c r="WJL37"/>
      <c r="WJM37"/>
      <c r="WJN37"/>
      <c r="WJO37"/>
      <c r="WJP37"/>
      <c r="WJQ37"/>
      <c r="WJR37"/>
      <c r="WJS37"/>
      <c r="WJT37"/>
      <c r="WJU37"/>
      <c r="WJV37"/>
      <c r="WJW37"/>
      <c r="WJX37"/>
      <c r="WJY37"/>
      <c r="WJZ37"/>
      <c r="WKA37"/>
      <c r="WKB37"/>
      <c r="WKC37"/>
      <c r="WKD37"/>
      <c r="WKE37"/>
      <c r="WKF37"/>
      <c r="WKG37"/>
      <c r="WKH37"/>
      <c r="WKI37"/>
      <c r="WKJ37"/>
      <c r="WKK37"/>
      <c r="WKL37"/>
      <c r="WKM37"/>
      <c r="WKN37"/>
      <c r="WKO37"/>
      <c r="WKP37"/>
      <c r="WKQ37"/>
      <c r="WKR37"/>
      <c r="WKS37"/>
      <c r="WKT37"/>
      <c r="WKU37"/>
      <c r="WKV37"/>
      <c r="WKW37"/>
      <c r="WKX37"/>
      <c r="WKY37"/>
      <c r="WKZ37"/>
      <c r="WLA37"/>
      <c r="WLB37"/>
      <c r="WLC37"/>
      <c r="WLD37"/>
      <c r="WLE37"/>
      <c r="WLF37"/>
      <c r="WLG37"/>
      <c r="WLH37"/>
      <c r="WLI37"/>
      <c r="WLJ37"/>
      <c r="WLK37"/>
      <c r="WLL37"/>
      <c r="WLM37"/>
      <c r="WLN37"/>
      <c r="WLO37"/>
      <c r="WLP37"/>
      <c r="WLQ37"/>
      <c r="WLR37"/>
      <c r="WLS37"/>
      <c r="WLT37"/>
      <c r="WLU37"/>
      <c r="WLV37"/>
      <c r="WLW37"/>
      <c r="WLX37"/>
      <c r="WLY37"/>
      <c r="WLZ37"/>
      <c r="WMA37"/>
      <c r="WMB37"/>
      <c r="WMC37"/>
      <c r="WMD37"/>
      <c r="WME37"/>
      <c r="WMF37"/>
      <c r="WMG37"/>
      <c r="WMH37"/>
      <c r="WMI37"/>
      <c r="WMJ37"/>
      <c r="WMK37"/>
      <c r="WML37"/>
      <c r="WMM37"/>
      <c r="WMN37"/>
      <c r="WMO37"/>
      <c r="WMP37"/>
      <c r="WMQ37"/>
      <c r="WMR37"/>
      <c r="WMS37"/>
      <c r="WMT37"/>
      <c r="WMU37"/>
      <c r="WMV37"/>
      <c r="WMW37"/>
      <c r="WMX37"/>
      <c r="WMY37"/>
      <c r="WMZ37"/>
      <c r="WNA37"/>
      <c r="WNB37"/>
      <c r="WNC37"/>
      <c r="WND37"/>
      <c r="WNE37"/>
      <c r="WNF37"/>
      <c r="WNG37"/>
      <c r="WNH37"/>
      <c r="WNI37"/>
      <c r="WNJ37"/>
      <c r="WNK37"/>
      <c r="WNL37"/>
      <c r="WNM37"/>
      <c r="WNN37"/>
      <c r="WNO37"/>
      <c r="WNP37"/>
      <c r="WNQ37"/>
      <c r="WNR37"/>
      <c r="WNS37"/>
      <c r="WNT37"/>
      <c r="WNU37"/>
      <c r="WNV37"/>
      <c r="WNW37"/>
      <c r="WNX37"/>
      <c r="WNY37"/>
      <c r="WNZ37"/>
      <c r="WOA37"/>
      <c r="WOB37"/>
      <c r="WOC37"/>
      <c r="WOD37"/>
      <c r="WOE37"/>
      <c r="WOF37"/>
      <c r="WOG37"/>
      <c r="WOH37"/>
      <c r="WOI37"/>
      <c r="WOJ37"/>
      <c r="WOK37"/>
      <c r="WOL37"/>
      <c r="WOM37"/>
      <c r="WON37"/>
      <c r="WOO37"/>
      <c r="WOP37"/>
      <c r="WOQ37"/>
      <c r="WOR37"/>
      <c r="WOS37"/>
      <c r="WOT37"/>
      <c r="WOU37"/>
      <c r="WOV37"/>
      <c r="WOW37"/>
      <c r="WOX37"/>
      <c r="WOY37"/>
      <c r="WOZ37"/>
      <c r="WPA37"/>
      <c r="WPB37"/>
      <c r="WPC37"/>
      <c r="WPD37"/>
      <c r="WPE37"/>
      <c r="WPF37"/>
      <c r="WPG37"/>
      <c r="WPH37"/>
      <c r="WPI37"/>
      <c r="WPJ37"/>
      <c r="WPK37"/>
      <c r="WPL37"/>
      <c r="WPM37"/>
      <c r="WPN37"/>
      <c r="WPO37"/>
      <c r="WPP37"/>
      <c r="WPQ37"/>
      <c r="WPR37"/>
      <c r="WPS37"/>
      <c r="WPT37"/>
      <c r="WPU37"/>
      <c r="WPV37"/>
      <c r="WPW37"/>
      <c r="WPX37"/>
      <c r="WPY37"/>
      <c r="WPZ37"/>
      <c r="WQA37"/>
      <c r="WQB37"/>
      <c r="WQC37"/>
      <c r="WQD37"/>
      <c r="WQE37"/>
      <c r="WQF37"/>
      <c r="WQG37"/>
      <c r="WQH37"/>
      <c r="WQI37"/>
      <c r="WQJ37"/>
      <c r="WQK37"/>
      <c r="WQL37"/>
      <c r="WQM37"/>
      <c r="WQN37"/>
      <c r="WQO37"/>
      <c r="WQP37"/>
      <c r="WQQ37"/>
      <c r="WQR37"/>
      <c r="WQS37"/>
      <c r="WQT37"/>
      <c r="WQU37"/>
      <c r="WQV37"/>
      <c r="WQW37"/>
      <c r="WQX37"/>
      <c r="WQY37"/>
      <c r="WQZ37"/>
      <c r="WRA37"/>
      <c r="WRB37"/>
      <c r="WRC37"/>
      <c r="WRD37"/>
      <c r="WRE37"/>
      <c r="WRF37"/>
      <c r="WRG37"/>
      <c r="WRH37"/>
      <c r="WRI37"/>
      <c r="WRJ37"/>
      <c r="WRK37"/>
      <c r="WRL37"/>
      <c r="WRM37"/>
      <c r="WRN37"/>
      <c r="WRO37"/>
      <c r="WRP37"/>
      <c r="WRQ37"/>
      <c r="WRR37"/>
      <c r="WRS37"/>
      <c r="WRT37"/>
      <c r="WRU37"/>
      <c r="WRV37"/>
      <c r="WRW37"/>
      <c r="WRX37"/>
      <c r="WRY37"/>
      <c r="WRZ37"/>
      <c r="WSA37"/>
      <c r="WSB37"/>
      <c r="WSC37"/>
      <c r="WSD37"/>
      <c r="WSE37"/>
      <c r="WSF37"/>
      <c r="WSG37"/>
      <c r="WSH37"/>
      <c r="WSI37"/>
      <c r="WSJ37"/>
      <c r="WSK37"/>
      <c r="WSL37"/>
      <c r="WSM37"/>
      <c r="WSN37"/>
      <c r="WSO37"/>
      <c r="WSP37"/>
      <c r="WSQ37"/>
      <c r="WSR37"/>
      <c r="WSS37"/>
      <c r="WST37"/>
      <c r="WSU37"/>
      <c r="WSV37"/>
      <c r="WSW37"/>
      <c r="WSX37"/>
      <c r="WSY37"/>
      <c r="WSZ37"/>
      <c r="WTA37"/>
      <c r="WTB37"/>
      <c r="WTC37"/>
      <c r="WTD37"/>
      <c r="WTE37"/>
      <c r="WTF37"/>
      <c r="WTG37"/>
      <c r="WTH37"/>
      <c r="WTI37"/>
      <c r="WTJ37"/>
      <c r="WTK37"/>
      <c r="WTL37"/>
      <c r="WTM37"/>
      <c r="WTN37"/>
      <c r="WTO37"/>
      <c r="WTP37"/>
      <c r="WTQ37"/>
      <c r="WTR37"/>
      <c r="WTS37"/>
      <c r="WTT37"/>
      <c r="WTU37"/>
      <c r="WTV37"/>
      <c r="WTW37"/>
      <c r="WTX37"/>
      <c r="WTY37"/>
      <c r="WTZ37"/>
      <c r="WUA37"/>
      <c r="WUB37"/>
      <c r="WUC37"/>
      <c r="WUD37"/>
      <c r="WUE37"/>
      <c r="WUF37"/>
      <c r="WUG37"/>
      <c r="WUH37"/>
      <c r="WUI37"/>
      <c r="WUJ37"/>
      <c r="WUK37"/>
      <c r="WUL37"/>
      <c r="WUM37"/>
      <c r="WUN37"/>
      <c r="WUO37"/>
      <c r="WUP37"/>
      <c r="WUQ37"/>
      <c r="WUR37"/>
      <c r="WUS37"/>
      <c r="WUT37"/>
      <c r="WUU37"/>
      <c r="WUV37"/>
      <c r="WUW37"/>
      <c r="WUX37"/>
      <c r="WUY37"/>
      <c r="WUZ37"/>
      <c r="WVA37"/>
      <c r="WVB37"/>
      <c r="WVC37"/>
      <c r="WVD37"/>
      <c r="WVE37"/>
      <c r="WVF37"/>
      <c r="WVG37"/>
      <c r="WVH37"/>
      <c r="WVI37"/>
      <c r="WVJ37"/>
      <c r="WVK37"/>
      <c r="WVL37"/>
      <c r="WVM37"/>
      <c r="WVN37"/>
      <c r="WVO37"/>
      <c r="WVP37"/>
      <c r="WVQ37"/>
      <c r="WVR37"/>
      <c r="WVS37"/>
      <c r="WVT37"/>
      <c r="WVU37"/>
      <c r="WVV37"/>
      <c r="WVW37"/>
      <c r="WVX37"/>
      <c r="WVY37"/>
      <c r="WVZ37"/>
      <c r="WWA37"/>
      <c r="WWB37"/>
      <c r="WWC37"/>
      <c r="WWD37"/>
      <c r="WWE37"/>
      <c r="WWF37"/>
      <c r="WWG37"/>
      <c r="WWH37"/>
      <c r="WWI37"/>
      <c r="WWJ37"/>
      <c r="WWK37"/>
      <c r="WWL37"/>
      <c r="WWM37"/>
      <c r="WWN37"/>
      <c r="WWO37"/>
      <c r="WWP37"/>
      <c r="WWQ37"/>
      <c r="WWR37"/>
      <c r="WWS37"/>
      <c r="WWT37"/>
      <c r="WWU37"/>
      <c r="WWV37"/>
      <c r="WWW37"/>
      <c r="WWX37"/>
      <c r="WWY37"/>
      <c r="WWZ37"/>
      <c r="WXA37"/>
      <c r="WXB37"/>
      <c r="WXC37"/>
      <c r="WXD37"/>
      <c r="WXE37"/>
      <c r="WXF37"/>
      <c r="WXG37"/>
      <c r="WXH37"/>
      <c r="WXI37"/>
      <c r="WXJ37"/>
      <c r="WXK37"/>
      <c r="WXL37"/>
      <c r="WXM37"/>
      <c r="WXN37"/>
      <c r="WXO37"/>
      <c r="WXP37"/>
      <c r="WXQ37"/>
      <c r="WXR37"/>
      <c r="WXS37"/>
      <c r="WXT37"/>
      <c r="WXU37"/>
      <c r="WXV37"/>
      <c r="WXW37"/>
      <c r="WXX37"/>
      <c r="WXY37"/>
      <c r="WXZ37"/>
      <c r="WYA37"/>
      <c r="WYB37"/>
      <c r="WYC37"/>
      <c r="WYD37"/>
      <c r="WYE37"/>
      <c r="WYF37"/>
      <c r="WYG37"/>
      <c r="WYH37"/>
      <c r="WYI37"/>
      <c r="WYJ37"/>
      <c r="WYK37"/>
      <c r="WYL37"/>
      <c r="WYM37"/>
      <c r="WYN37"/>
      <c r="WYO37"/>
      <c r="WYP37"/>
      <c r="WYQ37"/>
      <c r="WYR37"/>
      <c r="WYS37"/>
      <c r="WYT37"/>
      <c r="WYU37"/>
      <c r="WYV37"/>
      <c r="WYW37"/>
      <c r="WYX37"/>
      <c r="WYY37"/>
      <c r="WYZ37"/>
      <c r="WZA37"/>
      <c r="WZB37"/>
      <c r="WZC37"/>
      <c r="WZD37"/>
      <c r="WZE37"/>
      <c r="WZF37"/>
      <c r="WZG37"/>
      <c r="WZH37"/>
      <c r="WZI37"/>
      <c r="WZJ37"/>
      <c r="WZK37"/>
      <c r="WZL37"/>
      <c r="WZM37"/>
      <c r="WZN37"/>
      <c r="WZO37"/>
      <c r="WZP37"/>
      <c r="WZQ37"/>
      <c r="WZR37"/>
      <c r="WZS37"/>
      <c r="WZT37"/>
      <c r="WZU37"/>
      <c r="WZV37"/>
      <c r="WZW37"/>
      <c r="WZX37"/>
      <c r="WZY37"/>
      <c r="WZZ37"/>
      <c r="XAA37"/>
      <c r="XAB37"/>
      <c r="XAC37"/>
      <c r="XAD37"/>
      <c r="XAE37"/>
      <c r="XAF37"/>
      <c r="XAG37"/>
      <c r="XAH37"/>
      <c r="XAI37"/>
      <c r="XAJ37"/>
      <c r="XAK37"/>
      <c r="XAL37"/>
      <c r="XAM37"/>
      <c r="XAN37"/>
      <c r="XAO37"/>
      <c r="XAP37"/>
      <c r="XAQ37"/>
      <c r="XAR37"/>
      <c r="XAS37"/>
      <c r="XAT37"/>
      <c r="XAU37"/>
      <c r="XAV37"/>
      <c r="XAW37"/>
      <c r="XAX37"/>
      <c r="XAY37"/>
      <c r="XAZ37"/>
      <c r="XBA37"/>
      <c r="XBB37"/>
      <c r="XBC37"/>
      <c r="XBD37"/>
      <c r="XBE37"/>
      <c r="XBF37"/>
      <c r="XBG37"/>
      <c r="XBH37"/>
      <c r="XBI37"/>
      <c r="XBJ37"/>
      <c r="XBK37"/>
      <c r="XBL37"/>
      <c r="XBM37"/>
      <c r="XBN37"/>
      <c r="XBO37"/>
      <c r="XBP37"/>
      <c r="XBQ37"/>
      <c r="XBR37"/>
      <c r="XBS37"/>
      <c r="XBT37"/>
      <c r="XBU37"/>
      <c r="XBV37"/>
      <c r="XBW37"/>
      <c r="XBX37"/>
      <c r="XBY37"/>
      <c r="XBZ37"/>
      <c r="XCA37"/>
      <c r="XCB37"/>
      <c r="XCC37"/>
      <c r="XCD37"/>
      <c r="XCE37"/>
      <c r="XCF37"/>
      <c r="XCG37"/>
      <c r="XCH37"/>
      <c r="XCI37"/>
      <c r="XCJ37"/>
      <c r="XCK37"/>
      <c r="XCL37"/>
      <c r="XCM37"/>
      <c r="XCN37"/>
      <c r="XCO37"/>
      <c r="XCP37"/>
      <c r="XCQ37"/>
      <c r="XCR37"/>
      <c r="XCS37"/>
      <c r="XCT37"/>
      <c r="XCU37"/>
      <c r="XCV37"/>
      <c r="XCW37"/>
      <c r="XCX37"/>
      <c r="XCY37"/>
      <c r="XCZ37"/>
      <c r="XDA37"/>
      <c r="XDB37"/>
      <c r="XDC37"/>
      <c r="XDD37"/>
      <c r="XDE37"/>
      <c r="XDF37"/>
      <c r="XDG37"/>
      <c r="XDH37"/>
      <c r="XDI37"/>
      <c r="XDJ37"/>
      <c r="XDK37"/>
      <c r="XDL37"/>
      <c r="XDM37"/>
      <c r="XDN37"/>
      <c r="XDO37"/>
      <c r="XDP37"/>
      <c r="XDQ37"/>
      <c r="XDR37"/>
      <c r="XDS37"/>
      <c r="XDT37"/>
      <c r="XDU37"/>
      <c r="XDV37"/>
      <c r="XDW37"/>
      <c r="XDX37"/>
      <c r="XDY37"/>
      <c r="XDZ37"/>
      <c r="XEA37"/>
      <c r="XEB37"/>
      <c r="XEC37"/>
      <c r="XED37"/>
      <c r="XEE37"/>
      <c r="XEF37"/>
      <c r="XEG37"/>
      <c r="XEH37"/>
      <c r="XEI37"/>
      <c r="XEJ37"/>
      <c r="XEK37"/>
      <c r="XEL37"/>
      <c r="XEM37"/>
      <c r="XEN37"/>
      <c r="XEO37"/>
    </row>
    <row r="38" spans="1:16369" s="22" customFormat="1" ht="15" customHeight="1" x14ac:dyDescent="0.25">
      <c r="A38" s="350"/>
      <c r="B38" s="253" t="s">
        <v>456</v>
      </c>
      <c r="C38" s="272">
        <f>C23+C25+C27+C33</f>
        <v>58150</v>
      </c>
      <c r="D38" s="272">
        <f t="shared" ref="D38:K38" si="16">D23+D25+D27+D33</f>
        <v>143563.9</v>
      </c>
      <c r="E38" s="273">
        <f>E23+E25+E27+E33</f>
        <v>85413.9</v>
      </c>
      <c r="F38" s="272">
        <f t="shared" si="16"/>
        <v>58150</v>
      </c>
      <c r="G38" s="272">
        <f t="shared" si="16"/>
        <v>43100</v>
      </c>
      <c r="H38" s="273">
        <f t="shared" si="16"/>
        <v>-15050</v>
      </c>
      <c r="I38" s="272">
        <f t="shared" si="16"/>
        <v>58150</v>
      </c>
      <c r="J38" s="272">
        <f t="shared" si="16"/>
        <v>43100</v>
      </c>
      <c r="K38" s="273">
        <f t="shared" si="16"/>
        <v>-15050</v>
      </c>
      <c r="L38" s="273">
        <f t="shared" ref="L38" si="17">L23+L25+L27+L33</f>
        <v>55313.899999999994</v>
      </c>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c r="NN38"/>
      <c r="NO38"/>
      <c r="NP38"/>
      <c r="NQ38"/>
      <c r="NR38"/>
      <c r="NS38"/>
      <c r="NT38"/>
      <c r="NU38"/>
      <c r="NV38"/>
      <c r="NW38"/>
      <c r="NX38"/>
      <c r="NY38"/>
      <c r="NZ38"/>
      <c r="OA38"/>
      <c r="OB38"/>
      <c r="OC38"/>
      <c r="OD38"/>
      <c r="OE38"/>
      <c r="OF38"/>
      <c r="OG38"/>
      <c r="OH38"/>
      <c r="OI38"/>
      <c r="OJ38"/>
      <c r="OK38"/>
      <c r="OL38"/>
      <c r="OM38"/>
      <c r="ON38"/>
      <c r="OO38"/>
      <c r="OP38"/>
      <c r="OQ38"/>
      <c r="OR38"/>
      <c r="OS38"/>
      <c r="OT38"/>
      <c r="OU38"/>
      <c r="OV38"/>
      <c r="OW38"/>
      <c r="OX38"/>
      <c r="OY38"/>
      <c r="OZ38"/>
      <c r="PA38"/>
      <c r="PB38"/>
      <c r="PC38"/>
      <c r="PD38"/>
      <c r="PE38"/>
      <c r="PF38"/>
      <c r="PG38"/>
      <c r="PH38"/>
      <c r="PI38"/>
      <c r="PJ38"/>
      <c r="PK38"/>
      <c r="PL38"/>
      <c r="PM38"/>
      <c r="PN38"/>
      <c r="PO38"/>
      <c r="PP38"/>
      <c r="PQ38"/>
      <c r="PR38"/>
      <c r="PS38"/>
      <c r="PT38"/>
      <c r="PU38"/>
      <c r="PV38"/>
      <c r="PW38"/>
      <c r="PX38"/>
      <c r="PY38"/>
      <c r="PZ38"/>
      <c r="QA38"/>
      <c r="QB38"/>
      <c r="QC38"/>
      <c r="QD38"/>
      <c r="QE38"/>
      <c r="QF38"/>
      <c r="QG38"/>
      <c r="QH38"/>
      <c r="QI38"/>
      <c r="QJ38"/>
      <c r="QK38"/>
      <c r="QL38"/>
      <c r="QM38"/>
      <c r="QN38"/>
      <c r="QO38"/>
      <c r="QP38"/>
      <c r="QQ38"/>
      <c r="QR38"/>
      <c r="QS38"/>
      <c r="QT38"/>
      <c r="QU38"/>
      <c r="QV38"/>
      <c r="QW38"/>
      <c r="QX38"/>
      <c r="QY38"/>
      <c r="QZ38"/>
      <c r="RA38"/>
      <c r="RB38"/>
      <c r="RC38"/>
      <c r="RD38"/>
      <c r="RE38"/>
      <c r="RF38"/>
      <c r="RG38"/>
      <c r="RH38"/>
      <c r="RI38"/>
      <c r="RJ38"/>
      <c r="RK38"/>
      <c r="RL38"/>
      <c r="RM38"/>
      <c r="RN38"/>
      <c r="RO38"/>
      <c r="RP38"/>
      <c r="RQ38"/>
      <c r="RR38"/>
      <c r="RS38"/>
      <c r="RT38"/>
      <c r="RU38"/>
      <c r="RV38"/>
      <c r="RW38"/>
      <c r="RX38"/>
      <c r="RY38"/>
      <c r="RZ38"/>
      <c r="SA38"/>
      <c r="SB38"/>
      <c r="SC38"/>
      <c r="SD38"/>
      <c r="SE38"/>
      <c r="SF38"/>
      <c r="SG38"/>
      <c r="SH38"/>
      <c r="SI38"/>
      <c r="SJ38"/>
      <c r="SK38"/>
      <c r="SL38"/>
      <c r="SM38"/>
      <c r="SN38"/>
      <c r="SO38"/>
      <c r="SP38"/>
      <c r="SQ38"/>
      <c r="SR38"/>
      <c r="SS38"/>
      <c r="ST38"/>
      <c r="SU38"/>
      <c r="SV38"/>
      <c r="SW38"/>
      <c r="SX38"/>
      <c r="SY38"/>
      <c r="SZ38"/>
      <c r="TA38"/>
      <c r="TB38"/>
      <c r="TC38"/>
      <c r="TD38"/>
      <c r="TE38"/>
      <c r="TF38"/>
      <c r="TG38"/>
      <c r="TH38"/>
      <c r="TI38"/>
      <c r="TJ38"/>
      <c r="TK38"/>
      <c r="TL38"/>
      <c r="TM38"/>
      <c r="TN38"/>
      <c r="TO38"/>
      <c r="TP38"/>
      <c r="TQ38"/>
      <c r="TR38"/>
      <c r="TS38"/>
      <c r="TT38"/>
      <c r="TU38"/>
      <c r="TV38"/>
      <c r="TW38"/>
      <c r="TX38"/>
      <c r="TY38"/>
      <c r="TZ38"/>
      <c r="UA38"/>
      <c r="UB38"/>
      <c r="UC38"/>
      <c r="UD38"/>
      <c r="UE38"/>
      <c r="UF38"/>
      <c r="UG38"/>
      <c r="UH38"/>
      <c r="UI38"/>
      <c r="UJ38"/>
      <c r="UK38"/>
      <c r="UL38"/>
      <c r="UM38"/>
      <c r="UN38"/>
      <c r="UO38"/>
      <c r="UP38"/>
      <c r="UQ38"/>
      <c r="UR38"/>
      <c r="US38"/>
      <c r="UT38"/>
      <c r="UU38"/>
      <c r="UV38"/>
      <c r="UW38"/>
      <c r="UX38"/>
      <c r="UY38"/>
      <c r="UZ38"/>
      <c r="VA38"/>
      <c r="VB38"/>
      <c r="VC38"/>
      <c r="VD38"/>
      <c r="VE38"/>
      <c r="VF38"/>
      <c r="VG38"/>
      <c r="VH38"/>
      <c r="VI38"/>
      <c r="VJ38"/>
      <c r="VK38"/>
      <c r="VL38"/>
      <c r="VM38"/>
      <c r="VN38"/>
      <c r="VO38"/>
      <c r="VP38"/>
      <c r="VQ38"/>
      <c r="VR38"/>
      <c r="VS38"/>
      <c r="VT38"/>
      <c r="VU38"/>
      <c r="VV38"/>
      <c r="VW38"/>
      <c r="VX38"/>
      <c r="VY38"/>
      <c r="VZ38"/>
      <c r="WA38"/>
      <c r="WB38"/>
      <c r="WC38"/>
      <c r="WD38"/>
      <c r="WE38"/>
      <c r="WF38"/>
      <c r="WG38"/>
      <c r="WH38"/>
      <c r="WI38"/>
      <c r="WJ38"/>
      <c r="WK38"/>
      <c r="WL38"/>
      <c r="WM38"/>
      <c r="WN38"/>
      <c r="WO38"/>
      <c r="WP38"/>
      <c r="WQ38"/>
      <c r="WR38"/>
      <c r="WS38"/>
      <c r="WT38"/>
      <c r="WU38"/>
      <c r="WV38"/>
      <c r="WW38"/>
      <c r="WX38"/>
      <c r="WY38"/>
      <c r="WZ38"/>
      <c r="XA38"/>
      <c r="XB38"/>
      <c r="XC38"/>
      <c r="XD38"/>
      <c r="XE38"/>
      <c r="XF38"/>
      <c r="XG38"/>
      <c r="XH38"/>
      <c r="XI38"/>
      <c r="XJ38"/>
      <c r="XK38"/>
      <c r="XL38"/>
      <c r="XM38"/>
      <c r="XN38"/>
      <c r="XO38"/>
      <c r="XP38"/>
      <c r="XQ38"/>
      <c r="XR38"/>
      <c r="XS38"/>
      <c r="XT38"/>
      <c r="XU38"/>
      <c r="XV38"/>
      <c r="XW38"/>
      <c r="XX38"/>
      <c r="XY38"/>
      <c r="XZ38"/>
      <c r="YA38"/>
      <c r="YB38"/>
      <c r="YC38"/>
      <c r="YD38"/>
      <c r="YE38"/>
      <c r="YF38"/>
      <c r="YG38"/>
      <c r="YH38"/>
      <c r="YI38"/>
      <c r="YJ38"/>
      <c r="YK38"/>
      <c r="YL38"/>
      <c r="YM38"/>
      <c r="YN38"/>
      <c r="YO38"/>
      <c r="YP38"/>
      <c r="YQ38"/>
      <c r="YR38"/>
      <c r="YS38"/>
      <c r="YT38"/>
      <c r="YU38"/>
      <c r="YV38"/>
      <c r="YW38"/>
      <c r="YX38"/>
      <c r="YY38"/>
      <c r="YZ38"/>
      <c r="ZA38"/>
      <c r="ZB38"/>
      <c r="ZC38"/>
      <c r="ZD38"/>
      <c r="ZE38"/>
      <c r="ZF38"/>
      <c r="ZG38"/>
      <c r="ZH38"/>
      <c r="ZI38"/>
      <c r="ZJ38"/>
      <c r="ZK38"/>
      <c r="ZL38"/>
      <c r="ZM38"/>
      <c r="ZN38"/>
      <c r="ZO38"/>
      <c r="ZP38"/>
      <c r="ZQ38"/>
      <c r="ZR38"/>
      <c r="ZS38"/>
      <c r="ZT38"/>
      <c r="ZU38"/>
      <c r="ZV38"/>
      <c r="ZW38"/>
      <c r="ZX38"/>
      <c r="ZY38"/>
      <c r="ZZ38"/>
      <c r="AAA38"/>
      <c r="AAB38"/>
      <c r="AAC38"/>
      <c r="AAD38"/>
      <c r="AAE38"/>
      <c r="AAF38"/>
      <c r="AAG38"/>
      <c r="AAH38"/>
      <c r="AAI38"/>
      <c r="AAJ38"/>
      <c r="AAK38"/>
      <c r="AAL38"/>
      <c r="AAM38"/>
      <c r="AAN38"/>
      <c r="AAO38"/>
      <c r="AAP38"/>
      <c r="AAQ38"/>
      <c r="AAR38"/>
      <c r="AAS38"/>
      <c r="AAT38"/>
      <c r="AAU38"/>
      <c r="AAV38"/>
      <c r="AAW38"/>
      <c r="AAX38"/>
      <c r="AAY38"/>
      <c r="AAZ38"/>
      <c r="ABA38"/>
      <c r="ABB38"/>
      <c r="ABC38"/>
      <c r="ABD38"/>
      <c r="ABE38"/>
      <c r="ABF38"/>
      <c r="ABG38"/>
      <c r="ABH38"/>
      <c r="ABI38"/>
      <c r="ABJ38"/>
      <c r="ABK38"/>
      <c r="ABL38"/>
      <c r="ABM38"/>
      <c r="ABN38"/>
      <c r="ABO38"/>
      <c r="ABP38"/>
      <c r="ABQ38"/>
      <c r="ABR38"/>
      <c r="ABS38"/>
      <c r="ABT38"/>
      <c r="ABU38"/>
      <c r="ABV38"/>
      <c r="ABW38"/>
      <c r="ABX38"/>
      <c r="ABY38"/>
      <c r="ABZ38"/>
      <c r="ACA38"/>
      <c r="ACB38"/>
      <c r="ACC38"/>
      <c r="ACD38"/>
      <c r="ACE38"/>
      <c r="ACF38"/>
      <c r="ACG38"/>
      <c r="ACH38"/>
      <c r="ACI38"/>
      <c r="ACJ38"/>
      <c r="ACK38"/>
      <c r="ACL38"/>
      <c r="ACM38"/>
      <c r="ACN38"/>
      <c r="ACO38"/>
      <c r="ACP38"/>
      <c r="ACQ38"/>
      <c r="ACR38"/>
      <c r="ACS38"/>
      <c r="ACT38"/>
      <c r="ACU38"/>
      <c r="ACV38"/>
      <c r="ACW38"/>
      <c r="ACX38"/>
      <c r="ACY38"/>
      <c r="ACZ38"/>
      <c r="ADA38"/>
      <c r="ADB38"/>
      <c r="ADC38"/>
      <c r="ADD38"/>
      <c r="ADE38"/>
      <c r="ADF38"/>
      <c r="ADG38"/>
      <c r="ADH38"/>
      <c r="ADI38"/>
      <c r="ADJ38"/>
      <c r="ADK38"/>
      <c r="ADL38"/>
      <c r="ADM38"/>
      <c r="ADN38"/>
      <c r="ADO38"/>
      <c r="ADP38"/>
      <c r="ADQ38"/>
      <c r="ADR38"/>
      <c r="ADS38"/>
      <c r="ADT38"/>
      <c r="ADU38"/>
      <c r="ADV38"/>
      <c r="ADW38"/>
      <c r="ADX38"/>
      <c r="ADY38"/>
      <c r="ADZ38"/>
      <c r="AEA38"/>
      <c r="AEB38"/>
      <c r="AEC38"/>
      <c r="AED38"/>
      <c r="AEE38"/>
      <c r="AEF38"/>
      <c r="AEG38"/>
      <c r="AEH38"/>
      <c r="AEI38"/>
      <c r="AEJ38"/>
      <c r="AEK38"/>
      <c r="AEL38"/>
      <c r="AEM38"/>
      <c r="AEN38"/>
      <c r="AEO38"/>
      <c r="AEP38"/>
      <c r="AEQ38"/>
      <c r="AER38"/>
      <c r="AES38"/>
      <c r="AET38"/>
      <c r="AEU38"/>
      <c r="AEV38"/>
      <c r="AEW38"/>
      <c r="AEX38"/>
      <c r="AEY38"/>
      <c r="AEZ38"/>
      <c r="AFA38"/>
      <c r="AFB38"/>
      <c r="AFC38"/>
      <c r="AFD38"/>
      <c r="AFE38"/>
      <c r="AFF38"/>
      <c r="AFG38"/>
      <c r="AFH38"/>
      <c r="AFI38"/>
      <c r="AFJ38"/>
      <c r="AFK38"/>
      <c r="AFL38"/>
      <c r="AFM38"/>
      <c r="AFN38"/>
      <c r="AFO38"/>
      <c r="AFP38"/>
      <c r="AFQ38"/>
      <c r="AFR38"/>
      <c r="AFS38"/>
      <c r="AFT38"/>
      <c r="AFU38"/>
      <c r="AFV38"/>
      <c r="AFW38"/>
      <c r="AFX38"/>
      <c r="AFY38"/>
      <c r="AFZ38"/>
      <c r="AGA38"/>
      <c r="AGB38"/>
      <c r="AGC38"/>
      <c r="AGD38"/>
      <c r="AGE38"/>
      <c r="AGF38"/>
      <c r="AGG38"/>
      <c r="AGH38"/>
      <c r="AGI38"/>
      <c r="AGJ38"/>
      <c r="AGK38"/>
      <c r="AGL38"/>
      <c r="AGM38"/>
      <c r="AGN38"/>
      <c r="AGO38"/>
      <c r="AGP38"/>
      <c r="AGQ38"/>
      <c r="AGR38"/>
      <c r="AGS38"/>
      <c r="AGT38"/>
      <c r="AGU38"/>
      <c r="AGV38"/>
      <c r="AGW38"/>
      <c r="AGX38"/>
      <c r="AGY38"/>
      <c r="AGZ38"/>
      <c r="AHA38"/>
      <c r="AHB38"/>
      <c r="AHC38"/>
      <c r="AHD38"/>
      <c r="AHE38"/>
      <c r="AHF38"/>
      <c r="AHG38"/>
      <c r="AHH38"/>
      <c r="AHI38"/>
      <c r="AHJ38"/>
      <c r="AHK38"/>
      <c r="AHL38"/>
      <c r="AHM38"/>
      <c r="AHN38"/>
      <c r="AHO38"/>
      <c r="AHP38"/>
      <c r="AHQ38"/>
      <c r="AHR38"/>
      <c r="AHS38"/>
      <c r="AHT38"/>
      <c r="AHU38"/>
      <c r="AHV38"/>
      <c r="AHW38"/>
      <c r="AHX38"/>
      <c r="AHY38"/>
      <c r="AHZ38"/>
      <c r="AIA38"/>
      <c r="AIB38"/>
      <c r="AIC38"/>
      <c r="AID38"/>
      <c r="AIE38"/>
      <c r="AIF38"/>
      <c r="AIG38"/>
      <c r="AIH38"/>
      <c r="AII38"/>
      <c r="AIJ38"/>
      <c r="AIK38"/>
      <c r="AIL38"/>
      <c r="AIM38"/>
      <c r="AIN38"/>
      <c r="AIO38"/>
      <c r="AIP38"/>
      <c r="AIQ38"/>
      <c r="AIR38"/>
      <c r="AIS38"/>
      <c r="AIT38"/>
      <c r="AIU38"/>
      <c r="AIV38"/>
      <c r="AIW38"/>
      <c r="AIX38"/>
      <c r="AIY38"/>
      <c r="AIZ38"/>
      <c r="AJA38"/>
      <c r="AJB38"/>
      <c r="AJC38"/>
      <c r="AJD38"/>
      <c r="AJE38"/>
      <c r="AJF38"/>
      <c r="AJG38"/>
      <c r="AJH38"/>
      <c r="AJI38"/>
      <c r="AJJ38"/>
      <c r="AJK38"/>
      <c r="AJL38"/>
      <c r="AJM38"/>
      <c r="AJN38"/>
      <c r="AJO38"/>
      <c r="AJP38"/>
      <c r="AJQ38"/>
      <c r="AJR38"/>
      <c r="AJS38"/>
      <c r="AJT38"/>
      <c r="AJU38"/>
      <c r="AJV38"/>
      <c r="AJW38"/>
      <c r="AJX38"/>
      <c r="AJY38"/>
      <c r="AJZ38"/>
      <c r="AKA38"/>
      <c r="AKB38"/>
      <c r="AKC38"/>
      <c r="AKD38"/>
      <c r="AKE38"/>
      <c r="AKF38"/>
      <c r="AKG38"/>
      <c r="AKH38"/>
      <c r="AKI38"/>
      <c r="AKJ38"/>
      <c r="AKK38"/>
      <c r="AKL38"/>
      <c r="AKM38"/>
      <c r="AKN38"/>
      <c r="AKO38"/>
      <c r="AKP38"/>
      <c r="AKQ38"/>
      <c r="AKR38"/>
      <c r="AKS38"/>
      <c r="AKT38"/>
      <c r="AKU38"/>
      <c r="AKV38"/>
      <c r="AKW38"/>
      <c r="AKX38"/>
      <c r="AKY38"/>
      <c r="AKZ38"/>
      <c r="ALA38"/>
      <c r="ALB38"/>
      <c r="ALC38"/>
      <c r="ALD38"/>
      <c r="ALE38"/>
      <c r="ALF38"/>
      <c r="ALG38"/>
      <c r="ALH38"/>
      <c r="ALI38"/>
      <c r="ALJ38"/>
      <c r="ALK38"/>
      <c r="ALL38"/>
      <c r="ALM38"/>
      <c r="ALN38"/>
      <c r="ALO38"/>
      <c r="ALP38"/>
      <c r="ALQ38"/>
      <c r="ALR38"/>
      <c r="ALS38"/>
      <c r="ALT38"/>
      <c r="ALU38"/>
      <c r="ALV38"/>
      <c r="ALW38"/>
      <c r="ALX38"/>
      <c r="ALY38"/>
      <c r="ALZ38"/>
      <c r="AMA38"/>
      <c r="AMB38"/>
      <c r="AMC38"/>
      <c r="AMD38"/>
      <c r="AME38"/>
      <c r="AMF38"/>
      <c r="AMG38"/>
      <c r="AMH38"/>
      <c r="AMI38"/>
      <c r="AMJ38"/>
      <c r="AMK38"/>
      <c r="AML38"/>
      <c r="AMM38"/>
      <c r="AMN38"/>
      <c r="AMO38"/>
      <c r="AMP38"/>
      <c r="AMQ38"/>
      <c r="AMR38"/>
      <c r="AMS38"/>
      <c r="AMT38"/>
      <c r="AMU38"/>
      <c r="AMV38"/>
      <c r="AMW38"/>
      <c r="AMX38"/>
      <c r="AMY38"/>
      <c r="AMZ38"/>
      <c r="ANA38"/>
      <c r="ANB38"/>
      <c r="ANC38"/>
      <c r="AND38"/>
      <c r="ANE38"/>
      <c r="ANF38"/>
      <c r="ANG38"/>
      <c r="ANH38"/>
      <c r="ANI38"/>
      <c r="ANJ38"/>
      <c r="ANK38"/>
      <c r="ANL38"/>
      <c r="ANM38"/>
      <c r="ANN38"/>
      <c r="ANO38"/>
      <c r="ANP38"/>
      <c r="ANQ38"/>
      <c r="ANR38"/>
      <c r="ANS38"/>
      <c r="ANT38"/>
      <c r="ANU38"/>
      <c r="ANV38"/>
      <c r="ANW38"/>
      <c r="ANX38"/>
      <c r="ANY38"/>
      <c r="ANZ38"/>
      <c r="AOA38"/>
      <c r="AOB38"/>
      <c r="AOC38"/>
      <c r="AOD38"/>
      <c r="AOE38"/>
      <c r="AOF38"/>
      <c r="AOG38"/>
      <c r="AOH38"/>
      <c r="AOI38"/>
      <c r="AOJ38"/>
      <c r="AOK38"/>
      <c r="AOL38"/>
      <c r="AOM38"/>
      <c r="AON38"/>
      <c r="AOO38"/>
      <c r="AOP38"/>
      <c r="AOQ38"/>
      <c r="AOR38"/>
      <c r="AOS38"/>
      <c r="AOT38"/>
      <c r="AOU38"/>
      <c r="AOV38"/>
      <c r="AOW38"/>
      <c r="AOX38"/>
      <c r="AOY38"/>
      <c r="AOZ38"/>
      <c r="APA38"/>
      <c r="APB38"/>
      <c r="APC38"/>
      <c r="APD38"/>
      <c r="APE38"/>
      <c r="APF38"/>
      <c r="APG38"/>
      <c r="APH38"/>
      <c r="API38"/>
      <c r="APJ38"/>
      <c r="APK38"/>
      <c r="APL38"/>
      <c r="APM38"/>
      <c r="APN38"/>
      <c r="APO38"/>
      <c r="APP38"/>
      <c r="APQ38"/>
      <c r="APR38"/>
      <c r="APS38"/>
      <c r="APT38"/>
      <c r="APU38"/>
      <c r="APV38"/>
      <c r="APW38"/>
      <c r="APX38"/>
      <c r="APY38"/>
      <c r="APZ38"/>
      <c r="AQA38"/>
      <c r="AQB38"/>
      <c r="AQC38"/>
      <c r="AQD38"/>
      <c r="AQE38"/>
      <c r="AQF38"/>
      <c r="AQG38"/>
      <c r="AQH38"/>
      <c r="AQI38"/>
      <c r="AQJ38"/>
      <c r="AQK38"/>
      <c r="AQL38"/>
      <c r="AQM38"/>
      <c r="AQN38"/>
      <c r="AQO38"/>
      <c r="AQP38"/>
      <c r="AQQ38"/>
      <c r="AQR38"/>
      <c r="AQS38"/>
      <c r="AQT38"/>
      <c r="AQU38"/>
      <c r="AQV38"/>
      <c r="AQW38"/>
      <c r="AQX38"/>
      <c r="AQY38"/>
      <c r="AQZ38"/>
      <c r="ARA38"/>
      <c r="ARB38"/>
      <c r="ARC38"/>
      <c r="ARD38"/>
      <c r="ARE38"/>
      <c r="ARF38"/>
      <c r="ARG38"/>
      <c r="ARH38"/>
      <c r="ARI38"/>
      <c r="ARJ38"/>
      <c r="ARK38"/>
      <c r="ARL38"/>
      <c r="ARM38"/>
      <c r="ARN38"/>
      <c r="ARO38"/>
      <c r="ARP38"/>
      <c r="ARQ38"/>
      <c r="ARR38"/>
      <c r="ARS38"/>
      <c r="ART38"/>
      <c r="ARU38"/>
      <c r="ARV38"/>
      <c r="ARW38"/>
      <c r="ARX38"/>
      <c r="ARY38"/>
      <c r="ARZ38"/>
      <c r="ASA38"/>
      <c r="ASB38"/>
      <c r="ASC38"/>
      <c r="ASD38"/>
      <c r="ASE38"/>
      <c r="ASF38"/>
      <c r="ASG38"/>
      <c r="ASH38"/>
      <c r="ASI38"/>
      <c r="ASJ38"/>
      <c r="ASK38"/>
      <c r="ASL38"/>
      <c r="ASM38"/>
      <c r="ASN38"/>
      <c r="ASO38"/>
      <c r="ASP38"/>
      <c r="ASQ38"/>
      <c r="ASR38"/>
      <c r="ASS38"/>
      <c r="AST38"/>
      <c r="ASU38"/>
      <c r="ASV38"/>
      <c r="ASW38"/>
      <c r="ASX38"/>
      <c r="ASY38"/>
      <c r="ASZ38"/>
      <c r="ATA38"/>
      <c r="ATB38"/>
      <c r="ATC38"/>
      <c r="ATD38"/>
      <c r="ATE38"/>
      <c r="ATF38"/>
      <c r="ATG38"/>
      <c r="ATH38"/>
      <c r="ATI38"/>
      <c r="ATJ38"/>
      <c r="ATK38"/>
      <c r="ATL38"/>
      <c r="ATM38"/>
      <c r="ATN38"/>
      <c r="ATO38"/>
      <c r="ATP38"/>
      <c r="ATQ38"/>
      <c r="ATR38"/>
      <c r="ATS38"/>
      <c r="ATT38"/>
      <c r="ATU38"/>
      <c r="ATV38"/>
      <c r="ATW38"/>
      <c r="ATX38"/>
      <c r="ATY38"/>
      <c r="ATZ38"/>
      <c r="AUA38"/>
      <c r="AUB38"/>
      <c r="AUC38"/>
      <c r="AUD38"/>
      <c r="AUE38"/>
      <c r="AUF38"/>
      <c r="AUG38"/>
      <c r="AUH38"/>
      <c r="AUI38"/>
      <c r="AUJ38"/>
      <c r="AUK38"/>
      <c r="AUL38"/>
      <c r="AUM38"/>
      <c r="AUN38"/>
      <c r="AUO38"/>
      <c r="AUP38"/>
      <c r="AUQ38"/>
      <c r="AUR38"/>
      <c r="AUS38"/>
      <c r="AUT38"/>
      <c r="AUU38"/>
      <c r="AUV38"/>
      <c r="AUW38"/>
      <c r="AUX38"/>
      <c r="AUY38"/>
      <c r="AUZ38"/>
      <c r="AVA38"/>
      <c r="AVB38"/>
      <c r="AVC38"/>
      <c r="AVD38"/>
      <c r="AVE38"/>
      <c r="AVF38"/>
      <c r="AVG38"/>
      <c r="AVH38"/>
      <c r="AVI38"/>
      <c r="AVJ38"/>
      <c r="AVK38"/>
      <c r="AVL38"/>
      <c r="AVM38"/>
      <c r="AVN38"/>
      <c r="AVO38"/>
      <c r="AVP38"/>
      <c r="AVQ38"/>
      <c r="AVR38"/>
      <c r="AVS38"/>
      <c r="AVT38"/>
      <c r="AVU38"/>
      <c r="AVV38"/>
      <c r="AVW38"/>
      <c r="AVX38"/>
      <c r="AVY38"/>
      <c r="AVZ38"/>
      <c r="AWA38"/>
      <c r="AWB38"/>
      <c r="AWC38"/>
      <c r="AWD38"/>
      <c r="AWE38"/>
      <c r="AWF38"/>
      <c r="AWG38"/>
      <c r="AWH38"/>
      <c r="AWI38"/>
      <c r="AWJ38"/>
      <c r="AWK38"/>
      <c r="AWL38"/>
      <c r="AWM38"/>
      <c r="AWN38"/>
      <c r="AWO38"/>
      <c r="AWP38"/>
      <c r="AWQ38"/>
      <c r="AWR38"/>
      <c r="AWS38"/>
      <c r="AWT38"/>
      <c r="AWU38"/>
      <c r="AWV38"/>
      <c r="AWW38"/>
      <c r="AWX38"/>
      <c r="AWY38"/>
      <c r="AWZ38"/>
      <c r="AXA38"/>
      <c r="AXB38"/>
      <c r="AXC38"/>
      <c r="AXD38"/>
      <c r="AXE38"/>
      <c r="AXF38"/>
      <c r="AXG38"/>
      <c r="AXH38"/>
      <c r="AXI38"/>
      <c r="AXJ38"/>
      <c r="AXK38"/>
      <c r="AXL38"/>
      <c r="AXM38"/>
      <c r="AXN38"/>
      <c r="AXO38"/>
      <c r="AXP38"/>
      <c r="AXQ38"/>
      <c r="AXR38"/>
      <c r="AXS38"/>
      <c r="AXT38"/>
      <c r="AXU38"/>
      <c r="AXV38"/>
      <c r="AXW38"/>
      <c r="AXX38"/>
      <c r="AXY38"/>
      <c r="AXZ38"/>
      <c r="AYA38"/>
      <c r="AYB38"/>
      <c r="AYC38"/>
      <c r="AYD38"/>
      <c r="AYE38"/>
      <c r="AYF38"/>
      <c r="AYG38"/>
      <c r="AYH38"/>
      <c r="AYI38"/>
      <c r="AYJ38"/>
      <c r="AYK38"/>
      <c r="AYL38"/>
      <c r="AYM38"/>
      <c r="AYN38"/>
      <c r="AYO38"/>
      <c r="AYP38"/>
      <c r="AYQ38"/>
      <c r="AYR38"/>
      <c r="AYS38"/>
      <c r="AYT38"/>
      <c r="AYU38"/>
      <c r="AYV38"/>
      <c r="AYW38"/>
      <c r="AYX38"/>
      <c r="AYY38"/>
      <c r="AYZ38"/>
      <c r="AZA38"/>
      <c r="AZB38"/>
      <c r="AZC38"/>
      <c r="AZD38"/>
      <c r="AZE38"/>
      <c r="AZF38"/>
      <c r="AZG38"/>
      <c r="AZH38"/>
      <c r="AZI38"/>
      <c r="AZJ38"/>
      <c r="AZK38"/>
      <c r="AZL38"/>
      <c r="AZM38"/>
      <c r="AZN38"/>
      <c r="AZO38"/>
      <c r="AZP38"/>
      <c r="AZQ38"/>
      <c r="AZR38"/>
      <c r="AZS38"/>
      <c r="AZT38"/>
      <c r="AZU38"/>
      <c r="AZV38"/>
      <c r="AZW38"/>
      <c r="AZX38"/>
      <c r="AZY38"/>
      <c r="AZZ38"/>
      <c r="BAA38"/>
      <c r="BAB38"/>
      <c r="BAC38"/>
      <c r="BAD38"/>
      <c r="BAE38"/>
      <c r="BAF38"/>
      <c r="BAG38"/>
      <c r="BAH38"/>
      <c r="BAI38"/>
      <c r="BAJ38"/>
      <c r="BAK38"/>
      <c r="BAL38"/>
      <c r="BAM38"/>
      <c r="BAN38"/>
      <c r="BAO38"/>
      <c r="BAP38"/>
      <c r="BAQ38"/>
      <c r="BAR38"/>
      <c r="BAS38"/>
      <c r="BAT38"/>
      <c r="BAU38"/>
      <c r="BAV38"/>
      <c r="BAW38"/>
      <c r="BAX38"/>
      <c r="BAY38"/>
      <c r="BAZ38"/>
      <c r="BBA38"/>
      <c r="BBB38"/>
      <c r="BBC38"/>
      <c r="BBD38"/>
      <c r="BBE38"/>
      <c r="BBF38"/>
      <c r="BBG38"/>
      <c r="BBH38"/>
      <c r="BBI38"/>
      <c r="BBJ38"/>
      <c r="BBK38"/>
      <c r="BBL38"/>
      <c r="BBM38"/>
      <c r="BBN38"/>
      <c r="BBO38"/>
      <c r="BBP38"/>
      <c r="BBQ38"/>
      <c r="BBR38"/>
      <c r="BBS38"/>
      <c r="BBT38"/>
      <c r="BBU38"/>
      <c r="BBV38"/>
      <c r="BBW38"/>
      <c r="BBX38"/>
      <c r="BBY38"/>
      <c r="BBZ38"/>
      <c r="BCA38"/>
      <c r="BCB38"/>
      <c r="BCC38"/>
      <c r="BCD38"/>
      <c r="BCE38"/>
      <c r="BCF38"/>
      <c r="BCG38"/>
      <c r="BCH38"/>
      <c r="BCI38"/>
      <c r="BCJ38"/>
      <c r="BCK38"/>
      <c r="BCL38"/>
      <c r="BCM38"/>
      <c r="BCN38"/>
      <c r="BCO38"/>
      <c r="BCP38"/>
      <c r="BCQ38"/>
      <c r="BCR38"/>
      <c r="BCS38"/>
      <c r="BCT38"/>
      <c r="BCU38"/>
      <c r="BCV38"/>
      <c r="BCW38"/>
      <c r="BCX38"/>
      <c r="BCY38"/>
      <c r="BCZ38"/>
      <c r="BDA38"/>
      <c r="BDB38"/>
      <c r="BDC38"/>
      <c r="BDD38"/>
      <c r="BDE38"/>
      <c r="BDF38"/>
      <c r="BDG38"/>
      <c r="BDH38"/>
      <c r="BDI38"/>
      <c r="BDJ38"/>
      <c r="BDK38"/>
      <c r="BDL38"/>
      <c r="BDM38"/>
      <c r="BDN38"/>
      <c r="BDO38"/>
      <c r="BDP38"/>
      <c r="BDQ38"/>
      <c r="BDR38"/>
      <c r="BDS38"/>
      <c r="BDT38"/>
      <c r="BDU38"/>
      <c r="BDV38"/>
      <c r="BDW38"/>
      <c r="BDX38"/>
      <c r="BDY38"/>
      <c r="BDZ38"/>
      <c r="BEA38"/>
      <c r="BEB38"/>
      <c r="BEC38"/>
      <c r="BED38"/>
      <c r="BEE38"/>
      <c r="BEF38"/>
      <c r="BEG38"/>
      <c r="BEH38"/>
      <c r="BEI38"/>
      <c r="BEJ38"/>
      <c r="BEK38"/>
      <c r="BEL38"/>
      <c r="BEM38"/>
      <c r="BEN38"/>
      <c r="BEO38"/>
      <c r="BEP38"/>
      <c r="BEQ38"/>
      <c r="BER38"/>
      <c r="BES38"/>
      <c r="BET38"/>
      <c r="BEU38"/>
      <c r="BEV38"/>
      <c r="BEW38"/>
      <c r="BEX38"/>
      <c r="BEY38"/>
      <c r="BEZ38"/>
      <c r="BFA38"/>
      <c r="BFB38"/>
      <c r="BFC38"/>
      <c r="BFD38"/>
      <c r="BFE38"/>
      <c r="BFF38"/>
      <c r="BFG38"/>
      <c r="BFH38"/>
      <c r="BFI38"/>
      <c r="BFJ38"/>
      <c r="BFK38"/>
      <c r="BFL38"/>
      <c r="BFM38"/>
      <c r="BFN38"/>
      <c r="BFO38"/>
      <c r="BFP38"/>
      <c r="BFQ38"/>
      <c r="BFR38"/>
      <c r="BFS38"/>
      <c r="BFT38"/>
      <c r="BFU38"/>
      <c r="BFV38"/>
      <c r="BFW38"/>
      <c r="BFX38"/>
      <c r="BFY38"/>
      <c r="BFZ38"/>
      <c r="BGA38"/>
      <c r="BGB38"/>
      <c r="BGC38"/>
      <c r="BGD38"/>
      <c r="BGE38"/>
      <c r="BGF38"/>
      <c r="BGG38"/>
      <c r="BGH38"/>
      <c r="BGI38"/>
      <c r="BGJ38"/>
      <c r="BGK38"/>
      <c r="BGL38"/>
      <c r="BGM38"/>
      <c r="BGN38"/>
      <c r="BGO38"/>
      <c r="BGP38"/>
      <c r="BGQ38"/>
      <c r="BGR38"/>
      <c r="BGS38"/>
      <c r="BGT38"/>
      <c r="BGU38"/>
      <c r="BGV38"/>
      <c r="BGW38"/>
      <c r="BGX38"/>
      <c r="BGY38"/>
      <c r="BGZ38"/>
      <c r="BHA38"/>
      <c r="BHB38"/>
      <c r="BHC38"/>
      <c r="BHD38"/>
      <c r="BHE38"/>
      <c r="BHF38"/>
      <c r="BHG38"/>
      <c r="BHH38"/>
      <c r="BHI38"/>
      <c r="BHJ38"/>
      <c r="BHK38"/>
      <c r="BHL38"/>
      <c r="BHM38"/>
      <c r="BHN38"/>
      <c r="BHO38"/>
      <c r="BHP38"/>
      <c r="BHQ38"/>
      <c r="BHR38"/>
      <c r="BHS38"/>
      <c r="BHT38"/>
      <c r="BHU38"/>
      <c r="BHV38"/>
      <c r="BHW38"/>
      <c r="BHX38"/>
      <c r="BHY38"/>
      <c r="BHZ38"/>
      <c r="BIA38"/>
      <c r="BIB38"/>
      <c r="BIC38"/>
      <c r="BID38"/>
      <c r="BIE38"/>
      <c r="BIF38"/>
      <c r="BIG38"/>
      <c r="BIH38"/>
      <c r="BII38"/>
      <c r="BIJ38"/>
      <c r="BIK38"/>
      <c r="BIL38"/>
      <c r="BIM38"/>
      <c r="BIN38"/>
      <c r="BIO38"/>
      <c r="BIP38"/>
      <c r="BIQ38"/>
      <c r="BIR38"/>
      <c r="BIS38"/>
      <c r="BIT38"/>
      <c r="BIU38"/>
      <c r="BIV38"/>
      <c r="BIW38"/>
      <c r="BIX38"/>
      <c r="BIY38"/>
      <c r="BIZ38"/>
      <c r="BJA38"/>
      <c r="BJB38"/>
      <c r="BJC38"/>
      <c r="BJD38"/>
      <c r="BJE38"/>
      <c r="BJF38"/>
      <c r="BJG38"/>
      <c r="BJH38"/>
      <c r="BJI38"/>
      <c r="BJJ38"/>
      <c r="BJK38"/>
      <c r="BJL38"/>
      <c r="BJM38"/>
      <c r="BJN38"/>
      <c r="BJO38"/>
      <c r="BJP38"/>
      <c r="BJQ38"/>
      <c r="BJR38"/>
      <c r="BJS38"/>
      <c r="BJT38"/>
      <c r="BJU38"/>
      <c r="BJV38"/>
      <c r="BJW38"/>
      <c r="BJX38"/>
      <c r="BJY38"/>
      <c r="BJZ38"/>
      <c r="BKA38"/>
      <c r="BKB38"/>
      <c r="BKC38"/>
      <c r="BKD38"/>
      <c r="BKE38"/>
      <c r="BKF38"/>
      <c r="BKG38"/>
      <c r="BKH38"/>
      <c r="BKI38"/>
      <c r="BKJ38"/>
      <c r="BKK38"/>
      <c r="BKL38"/>
      <c r="BKM38"/>
      <c r="BKN38"/>
      <c r="BKO38"/>
      <c r="BKP38"/>
      <c r="BKQ38"/>
      <c r="BKR38"/>
      <c r="BKS38"/>
      <c r="BKT38"/>
      <c r="BKU38"/>
      <c r="BKV38"/>
      <c r="BKW38"/>
      <c r="BKX38"/>
      <c r="BKY38"/>
      <c r="BKZ38"/>
      <c r="BLA38"/>
      <c r="BLB38"/>
      <c r="BLC38"/>
      <c r="BLD38"/>
      <c r="BLE38"/>
      <c r="BLF38"/>
      <c r="BLG38"/>
      <c r="BLH38"/>
      <c r="BLI38"/>
      <c r="BLJ38"/>
      <c r="BLK38"/>
      <c r="BLL38"/>
      <c r="BLM38"/>
      <c r="BLN38"/>
      <c r="BLO38"/>
      <c r="BLP38"/>
      <c r="BLQ38"/>
      <c r="BLR38"/>
      <c r="BLS38"/>
      <c r="BLT38"/>
      <c r="BLU38"/>
      <c r="BLV38"/>
      <c r="BLW38"/>
      <c r="BLX38"/>
      <c r="BLY38"/>
      <c r="BLZ38"/>
      <c r="BMA38"/>
      <c r="BMB38"/>
      <c r="BMC38"/>
      <c r="BMD38"/>
      <c r="BME38"/>
      <c r="BMF38"/>
      <c r="BMG38"/>
      <c r="BMH38"/>
      <c r="BMI38"/>
      <c r="BMJ38"/>
      <c r="BMK38"/>
      <c r="BML38"/>
      <c r="BMM38"/>
      <c r="BMN38"/>
      <c r="BMO38"/>
      <c r="BMP38"/>
      <c r="BMQ38"/>
      <c r="BMR38"/>
      <c r="BMS38"/>
      <c r="BMT38"/>
      <c r="BMU38"/>
      <c r="BMV38"/>
      <c r="BMW38"/>
      <c r="BMX38"/>
      <c r="BMY38"/>
      <c r="BMZ38"/>
      <c r="BNA38"/>
      <c r="BNB38"/>
      <c r="BNC38"/>
      <c r="BND38"/>
      <c r="BNE38"/>
      <c r="BNF38"/>
      <c r="BNG38"/>
      <c r="BNH38"/>
      <c r="BNI38"/>
      <c r="BNJ38"/>
      <c r="BNK38"/>
      <c r="BNL38"/>
      <c r="BNM38"/>
      <c r="BNN38"/>
      <c r="BNO38"/>
      <c r="BNP38"/>
      <c r="BNQ38"/>
      <c r="BNR38"/>
      <c r="BNS38"/>
      <c r="BNT38"/>
      <c r="BNU38"/>
      <c r="BNV38"/>
      <c r="BNW38"/>
      <c r="BNX38"/>
      <c r="BNY38"/>
      <c r="BNZ38"/>
      <c r="BOA38"/>
      <c r="BOB38"/>
      <c r="BOC38"/>
      <c r="BOD38"/>
      <c r="BOE38"/>
      <c r="BOF38"/>
      <c r="BOG38"/>
      <c r="BOH38"/>
      <c r="BOI38"/>
      <c r="BOJ38"/>
      <c r="BOK38"/>
      <c r="BOL38"/>
      <c r="BOM38"/>
      <c r="BON38"/>
      <c r="BOO38"/>
      <c r="BOP38"/>
      <c r="BOQ38"/>
      <c r="BOR38"/>
      <c r="BOS38"/>
      <c r="BOT38"/>
      <c r="BOU38"/>
      <c r="BOV38"/>
      <c r="BOW38"/>
      <c r="BOX38"/>
      <c r="BOY38"/>
      <c r="BOZ38"/>
      <c r="BPA38"/>
      <c r="BPB38"/>
      <c r="BPC38"/>
      <c r="BPD38"/>
      <c r="BPE38"/>
      <c r="BPF38"/>
      <c r="BPG38"/>
      <c r="BPH38"/>
      <c r="BPI38"/>
      <c r="BPJ38"/>
      <c r="BPK38"/>
      <c r="BPL38"/>
      <c r="BPM38"/>
      <c r="BPN38"/>
      <c r="BPO38"/>
      <c r="BPP38"/>
      <c r="BPQ38"/>
      <c r="BPR38"/>
      <c r="BPS38"/>
      <c r="BPT38"/>
      <c r="BPU38"/>
      <c r="BPV38"/>
      <c r="BPW38"/>
      <c r="BPX38"/>
      <c r="BPY38"/>
      <c r="BPZ38"/>
      <c r="BQA38"/>
      <c r="BQB38"/>
      <c r="BQC38"/>
      <c r="BQD38"/>
      <c r="BQE38"/>
      <c r="BQF38"/>
      <c r="BQG38"/>
      <c r="BQH38"/>
      <c r="BQI38"/>
      <c r="BQJ38"/>
      <c r="BQK38"/>
      <c r="BQL38"/>
      <c r="BQM38"/>
      <c r="BQN38"/>
      <c r="BQO38"/>
      <c r="BQP38"/>
      <c r="BQQ38"/>
      <c r="BQR38"/>
      <c r="BQS38"/>
      <c r="BQT38"/>
      <c r="BQU38"/>
      <c r="BQV38"/>
      <c r="BQW38"/>
      <c r="BQX38"/>
      <c r="BQY38"/>
      <c r="BQZ38"/>
      <c r="BRA38"/>
      <c r="BRB38"/>
      <c r="BRC38"/>
      <c r="BRD38"/>
      <c r="BRE38"/>
      <c r="BRF38"/>
      <c r="BRG38"/>
      <c r="BRH38"/>
      <c r="BRI38"/>
      <c r="BRJ38"/>
      <c r="BRK38"/>
      <c r="BRL38"/>
      <c r="BRM38"/>
      <c r="BRN38"/>
      <c r="BRO38"/>
      <c r="BRP38"/>
      <c r="BRQ38"/>
      <c r="BRR38"/>
      <c r="BRS38"/>
      <c r="BRT38"/>
      <c r="BRU38"/>
      <c r="BRV38"/>
      <c r="BRW38"/>
      <c r="BRX38"/>
      <c r="BRY38"/>
      <c r="BRZ38"/>
      <c r="BSA38"/>
      <c r="BSB38"/>
      <c r="BSC38"/>
      <c r="BSD38"/>
      <c r="BSE38"/>
      <c r="BSF38"/>
      <c r="BSG38"/>
      <c r="BSH38"/>
      <c r="BSI38"/>
      <c r="BSJ38"/>
      <c r="BSK38"/>
      <c r="BSL38"/>
      <c r="BSM38"/>
      <c r="BSN38"/>
      <c r="BSO38"/>
      <c r="BSP38"/>
      <c r="BSQ38"/>
      <c r="BSR38"/>
      <c r="BSS38"/>
      <c r="BST38"/>
      <c r="BSU38"/>
      <c r="BSV38"/>
      <c r="BSW38"/>
      <c r="BSX38"/>
      <c r="BSY38"/>
      <c r="BSZ38"/>
      <c r="BTA38"/>
      <c r="BTB38"/>
      <c r="BTC38"/>
      <c r="BTD38"/>
      <c r="BTE38"/>
      <c r="BTF38"/>
      <c r="BTG38"/>
      <c r="BTH38"/>
      <c r="BTI38"/>
      <c r="BTJ38"/>
      <c r="BTK38"/>
      <c r="BTL38"/>
      <c r="BTM38"/>
      <c r="BTN38"/>
      <c r="BTO38"/>
      <c r="BTP38"/>
      <c r="BTQ38"/>
      <c r="BTR38"/>
      <c r="BTS38"/>
      <c r="BTT38"/>
      <c r="BTU38"/>
      <c r="BTV38"/>
      <c r="BTW38"/>
      <c r="BTX38"/>
      <c r="BTY38"/>
      <c r="BTZ38"/>
      <c r="BUA38"/>
      <c r="BUB38"/>
      <c r="BUC38"/>
      <c r="BUD38"/>
      <c r="BUE38"/>
      <c r="BUF38"/>
      <c r="BUG38"/>
      <c r="BUH38"/>
      <c r="BUI38"/>
      <c r="BUJ38"/>
      <c r="BUK38"/>
      <c r="BUL38"/>
      <c r="BUM38"/>
      <c r="BUN38"/>
      <c r="BUO38"/>
      <c r="BUP38"/>
      <c r="BUQ38"/>
      <c r="BUR38"/>
      <c r="BUS38"/>
      <c r="BUT38"/>
      <c r="BUU38"/>
      <c r="BUV38"/>
      <c r="BUW38"/>
      <c r="BUX38"/>
      <c r="BUY38"/>
      <c r="BUZ38"/>
      <c r="BVA38"/>
      <c r="BVB38"/>
      <c r="BVC38"/>
      <c r="BVD38"/>
      <c r="BVE38"/>
      <c r="BVF38"/>
      <c r="BVG38"/>
      <c r="BVH38"/>
      <c r="BVI38"/>
      <c r="BVJ38"/>
      <c r="BVK38"/>
      <c r="BVL38"/>
      <c r="BVM38"/>
      <c r="BVN38"/>
      <c r="BVO38"/>
      <c r="BVP38"/>
      <c r="BVQ38"/>
      <c r="BVR38"/>
      <c r="BVS38"/>
      <c r="BVT38"/>
      <c r="BVU38"/>
      <c r="BVV38"/>
      <c r="BVW38"/>
      <c r="BVX38"/>
      <c r="BVY38"/>
      <c r="BVZ38"/>
      <c r="BWA38"/>
      <c r="BWB38"/>
      <c r="BWC38"/>
      <c r="BWD38"/>
      <c r="BWE38"/>
      <c r="BWF38"/>
      <c r="BWG38"/>
      <c r="BWH38"/>
      <c r="BWI38"/>
      <c r="BWJ38"/>
      <c r="BWK38"/>
      <c r="BWL38"/>
      <c r="BWM38"/>
      <c r="BWN38"/>
      <c r="BWO38"/>
      <c r="BWP38"/>
      <c r="BWQ38"/>
      <c r="BWR38"/>
      <c r="BWS38"/>
      <c r="BWT38"/>
      <c r="BWU38"/>
      <c r="BWV38"/>
      <c r="BWW38"/>
      <c r="BWX38"/>
      <c r="BWY38"/>
      <c r="BWZ38"/>
      <c r="BXA38"/>
      <c r="BXB38"/>
      <c r="BXC38"/>
      <c r="BXD38"/>
      <c r="BXE38"/>
      <c r="BXF38"/>
      <c r="BXG38"/>
      <c r="BXH38"/>
      <c r="BXI38"/>
      <c r="BXJ38"/>
      <c r="BXK38"/>
      <c r="BXL38"/>
      <c r="BXM38"/>
      <c r="BXN38"/>
      <c r="BXO38"/>
      <c r="BXP38"/>
      <c r="BXQ38"/>
      <c r="BXR38"/>
      <c r="BXS38"/>
      <c r="BXT38"/>
      <c r="BXU38"/>
      <c r="BXV38"/>
      <c r="BXW38"/>
      <c r="BXX38"/>
      <c r="BXY38"/>
      <c r="BXZ38"/>
      <c r="BYA38"/>
      <c r="BYB38"/>
      <c r="BYC38"/>
      <c r="BYD38"/>
      <c r="BYE38"/>
      <c r="BYF38"/>
      <c r="BYG38"/>
      <c r="BYH38"/>
      <c r="BYI38"/>
      <c r="BYJ38"/>
      <c r="BYK38"/>
      <c r="BYL38"/>
      <c r="BYM38"/>
      <c r="BYN38"/>
      <c r="BYO38"/>
      <c r="BYP38"/>
      <c r="BYQ38"/>
      <c r="BYR38"/>
      <c r="BYS38"/>
      <c r="BYT38"/>
      <c r="BYU38"/>
      <c r="BYV38"/>
      <c r="BYW38"/>
      <c r="BYX38"/>
      <c r="BYY38"/>
      <c r="BYZ38"/>
      <c r="BZA38"/>
      <c r="BZB38"/>
      <c r="BZC38"/>
      <c r="BZD38"/>
      <c r="BZE38"/>
      <c r="BZF38"/>
      <c r="BZG38"/>
      <c r="BZH38"/>
      <c r="BZI38"/>
      <c r="BZJ38"/>
      <c r="BZK38"/>
      <c r="BZL38"/>
      <c r="BZM38"/>
      <c r="BZN38"/>
      <c r="BZO38"/>
      <c r="BZP38"/>
      <c r="BZQ38"/>
      <c r="BZR38"/>
      <c r="BZS38"/>
      <c r="BZT38"/>
      <c r="BZU38"/>
      <c r="BZV38"/>
      <c r="BZW38"/>
      <c r="BZX38"/>
      <c r="BZY38"/>
      <c r="BZZ38"/>
      <c r="CAA38"/>
      <c r="CAB38"/>
      <c r="CAC38"/>
      <c r="CAD38"/>
      <c r="CAE38"/>
      <c r="CAF38"/>
      <c r="CAG38"/>
      <c r="CAH38"/>
      <c r="CAI38"/>
      <c r="CAJ38"/>
      <c r="CAK38"/>
      <c r="CAL38"/>
      <c r="CAM38"/>
      <c r="CAN38"/>
      <c r="CAO38"/>
      <c r="CAP38"/>
      <c r="CAQ38"/>
      <c r="CAR38"/>
      <c r="CAS38"/>
      <c r="CAT38"/>
      <c r="CAU38"/>
      <c r="CAV38"/>
      <c r="CAW38"/>
      <c r="CAX38"/>
      <c r="CAY38"/>
      <c r="CAZ38"/>
      <c r="CBA38"/>
      <c r="CBB38"/>
      <c r="CBC38"/>
      <c r="CBD38"/>
      <c r="CBE38"/>
      <c r="CBF38"/>
      <c r="CBG38"/>
      <c r="CBH38"/>
      <c r="CBI38"/>
      <c r="CBJ38"/>
      <c r="CBK38"/>
      <c r="CBL38"/>
      <c r="CBM38"/>
      <c r="CBN38"/>
      <c r="CBO38"/>
      <c r="CBP38"/>
      <c r="CBQ38"/>
      <c r="CBR38"/>
      <c r="CBS38"/>
      <c r="CBT38"/>
      <c r="CBU38"/>
      <c r="CBV38"/>
      <c r="CBW38"/>
      <c r="CBX38"/>
      <c r="CBY38"/>
      <c r="CBZ38"/>
      <c r="CCA38"/>
      <c r="CCB38"/>
      <c r="CCC38"/>
      <c r="CCD38"/>
      <c r="CCE38"/>
      <c r="CCF38"/>
      <c r="CCG38"/>
      <c r="CCH38"/>
      <c r="CCI38"/>
      <c r="CCJ38"/>
      <c r="CCK38"/>
      <c r="CCL38"/>
      <c r="CCM38"/>
      <c r="CCN38"/>
      <c r="CCO38"/>
      <c r="CCP38"/>
      <c r="CCQ38"/>
      <c r="CCR38"/>
      <c r="CCS38"/>
      <c r="CCT38"/>
      <c r="CCU38"/>
      <c r="CCV38"/>
      <c r="CCW38"/>
      <c r="CCX38"/>
      <c r="CCY38"/>
      <c r="CCZ38"/>
      <c r="CDA38"/>
      <c r="CDB38"/>
      <c r="CDC38"/>
      <c r="CDD38"/>
      <c r="CDE38"/>
      <c r="CDF38"/>
      <c r="CDG38"/>
      <c r="CDH38"/>
      <c r="CDI38"/>
      <c r="CDJ38"/>
      <c r="CDK38"/>
      <c r="CDL38"/>
      <c r="CDM38"/>
      <c r="CDN38"/>
      <c r="CDO38"/>
      <c r="CDP38"/>
      <c r="CDQ38"/>
      <c r="CDR38"/>
      <c r="CDS38"/>
      <c r="CDT38"/>
      <c r="CDU38"/>
      <c r="CDV38"/>
      <c r="CDW38"/>
      <c r="CDX38"/>
      <c r="CDY38"/>
      <c r="CDZ38"/>
      <c r="CEA38"/>
      <c r="CEB38"/>
      <c r="CEC38"/>
      <c r="CED38"/>
      <c r="CEE38"/>
      <c r="CEF38"/>
      <c r="CEG38"/>
      <c r="CEH38"/>
      <c r="CEI38"/>
      <c r="CEJ38"/>
      <c r="CEK38"/>
      <c r="CEL38"/>
      <c r="CEM38"/>
      <c r="CEN38"/>
      <c r="CEO38"/>
      <c r="CEP38"/>
      <c r="CEQ38"/>
      <c r="CER38"/>
      <c r="CES38"/>
      <c r="CET38"/>
      <c r="CEU38"/>
      <c r="CEV38"/>
      <c r="CEW38"/>
      <c r="CEX38"/>
      <c r="CEY38"/>
      <c r="CEZ38"/>
      <c r="CFA38"/>
      <c r="CFB38"/>
      <c r="CFC38"/>
      <c r="CFD38"/>
      <c r="CFE38"/>
      <c r="CFF38"/>
      <c r="CFG38"/>
      <c r="CFH38"/>
      <c r="CFI38"/>
      <c r="CFJ38"/>
      <c r="CFK38"/>
      <c r="CFL38"/>
      <c r="CFM38"/>
      <c r="CFN38"/>
      <c r="CFO38"/>
      <c r="CFP38"/>
      <c r="CFQ38"/>
      <c r="CFR38"/>
      <c r="CFS38"/>
      <c r="CFT38"/>
      <c r="CFU38"/>
      <c r="CFV38"/>
      <c r="CFW38"/>
      <c r="CFX38"/>
      <c r="CFY38"/>
      <c r="CFZ38"/>
      <c r="CGA38"/>
      <c r="CGB38"/>
      <c r="CGC38"/>
      <c r="CGD38"/>
      <c r="CGE38"/>
      <c r="CGF38"/>
      <c r="CGG38"/>
      <c r="CGH38"/>
      <c r="CGI38"/>
      <c r="CGJ38"/>
      <c r="CGK38"/>
      <c r="CGL38"/>
      <c r="CGM38"/>
      <c r="CGN38"/>
      <c r="CGO38"/>
      <c r="CGP38"/>
      <c r="CGQ38"/>
      <c r="CGR38"/>
      <c r="CGS38"/>
      <c r="CGT38"/>
      <c r="CGU38"/>
      <c r="CGV38"/>
      <c r="CGW38"/>
      <c r="CGX38"/>
      <c r="CGY38"/>
      <c r="CGZ38"/>
      <c r="CHA38"/>
      <c r="CHB38"/>
      <c r="CHC38"/>
      <c r="CHD38"/>
      <c r="CHE38"/>
      <c r="CHF38"/>
      <c r="CHG38"/>
      <c r="CHH38"/>
      <c r="CHI38"/>
      <c r="CHJ38"/>
      <c r="CHK38"/>
      <c r="CHL38"/>
      <c r="CHM38"/>
      <c r="CHN38"/>
      <c r="CHO38"/>
      <c r="CHP38"/>
      <c r="CHQ38"/>
      <c r="CHR38"/>
      <c r="CHS38"/>
      <c r="CHT38"/>
      <c r="CHU38"/>
      <c r="CHV38"/>
      <c r="CHW38"/>
      <c r="CHX38"/>
      <c r="CHY38"/>
      <c r="CHZ38"/>
      <c r="CIA38"/>
      <c r="CIB38"/>
      <c r="CIC38"/>
      <c r="CID38"/>
      <c r="CIE38"/>
      <c r="CIF38"/>
      <c r="CIG38"/>
      <c r="CIH38"/>
      <c r="CII38"/>
      <c r="CIJ38"/>
      <c r="CIK38"/>
      <c r="CIL38"/>
      <c r="CIM38"/>
      <c r="CIN38"/>
      <c r="CIO38"/>
      <c r="CIP38"/>
      <c r="CIQ38"/>
      <c r="CIR38"/>
      <c r="CIS38"/>
      <c r="CIT38"/>
      <c r="CIU38"/>
      <c r="CIV38"/>
      <c r="CIW38"/>
      <c r="CIX38"/>
      <c r="CIY38"/>
      <c r="CIZ38"/>
      <c r="CJA38"/>
      <c r="CJB38"/>
      <c r="CJC38"/>
      <c r="CJD38"/>
      <c r="CJE38"/>
      <c r="CJF38"/>
      <c r="CJG38"/>
      <c r="CJH38"/>
      <c r="CJI38"/>
      <c r="CJJ38"/>
      <c r="CJK38"/>
      <c r="CJL38"/>
      <c r="CJM38"/>
      <c r="CJN38"/>
      <c r="CJO38"/>
      <c r="CJP38"/>
      <c r="CJQ38"/>
      <c r="CJR38"/>
      <c r="CJS38"/>
      <c r="CJT38"/>
      <c r="CJU38"/>
      <c r="CJV38"/>
      <c r="CJW38"/>
      <c r="CJX38"/>
      <c r="CJY38"/>
      <c r="CJZ38"/>
      <c r="CKA38"/>
      <c r="CKB38"/>
      <c r="CKC38"/>
      <c r="CKD38"/>
      <c r="CKE38"/>
      <c r="CKF38"/>
      <c r="CKG38"/>
      <c r="CKH38"/>
      <c r="CKI38"/>
      <c r="CKJ38"/>
      <c r="CKK38"/>
      <c r="CKL38"/>
      <c r="CKM38"/>
      <c r="CKN38"/>
      <c r="CKO38"/>
      <c r="CKP38"/>
      <c r="CKQ38"/>
      <c r="CKR38"/>
      <c r="CKS38"/>
      <c r="CKT38"/>
      <c r="CKU38"/>
      <c r="CKV38"/>
      <c r="CKW38"/>
      <c r="CKX38"/>
      <c r="CKY38"/>
      <c r="CKZ38"/>
      <c r="CLA38"/>
      <c r="CLB38"/>
      <c r="CLC38"/>
      <c r="CLD38"/>
      <c r="CLE38"/>
      <c r="CLF38"/>
      <c r="CLG38"/>
      <c r="CLH38"/>
      <c r="CLI38"/>
      <c r="CLJ38"/>
      <c r="CLK38"/>
      <c r="CLL38"/>
      <c r="CLM38"/>
      <c r="CLN38"/>
      <c r="CLO38"/>
      <c r="CLP38"/>
      <c r="CLQ38"/>
      <c r="CLR38"/>
      <c r="CLS38"/>
      <c r="CLT38"/>
      <c r="CLU38"/>
      <c r="CLV38"/>
      <c r="CLW38"/>
      <c r="CLX38"/>
      <c r="CLY38"/>
      <c r="CLZ38"/>
      <c r="CMA38"/>
      <c r="CMB38"/>
      <c r="CMC38"/>
      <c r="CMD38"/>
      <c r="CME38"/>
      <c r="CMF38"/>
      <c r="CMG38"/>
      <c r="CMH38"/>
      <c r="CMI38"/>
      <c r="CMJ38"/>
      <c r="CMK38"/>
      <c r="CML38"/>
      <c r="CMM38"/>
      <c r="CMN38"/>
      <c r="CMO38"/>
      <c r="CMP38"/>
      <c r="CMQ38"/>
      <c r="CMR38"/>
      <c r="CMS38"/>
      <c r="CMT38"/>
      <c r="CMU38"/>
      <c r="CMV38"/>
      <c r="CMW38"/>
      <c r="CMX38"/>
      <c r="CMY38"/>
      <c r="CMZ38"/>
      <c r="CNA38"/>
      <c r="CNB38"/>
      <c r="CNC38"/>
      <c r="CND38"/>
      <c r="CNE38"/>
      <c r="CNF38"/>
      <c r="CNG38"/>
      <c r="CNH38"/>
      <c r="CNI38"/>
      <c r="CNJ38"/>
      <c r="CNK38"/>
      <c r="CNL38"/>
      <c r="CNM38"/>
      <c r="CNN38"/>
      <c r="CNO38"/>
      <c r="CNP38"/>
      <c r="CNQ38"/>
      <c r="CNR38"/>
      <c r="CNS38"/>
      <c r="CNT38"/>
      <c r="CNU38"/>
      <c r="CNV38"/>
      <c r="CNW38"/>
      <c r="CNX38"/>
      <c r="CNY38"/>
      <c r="CNZ38"/>
      <c r="COA38"/>
      <c r="COB38"/>
      <c r="COC38"/>
      <c r="COD38"/>
      <c r="COE38"/>
      <c r="COF38"/>
      <c r="COG38"/>
      <c r="COH38"/>
      <c r="COI38"/>
      <c r="COJ38"/>
      <c r="COK38"/>
      <c r="COL38"/>
      <c r="COM38"/>
      <c r="CON38"/>
      <c r="COO38"/>
      <c r="COP38"/>
      <c r="COQ38"/>
      <c r="COR38"/>
      <c r="COS38"/>
      <c r="COT38"/>
      <c r="COU38"/>
      <c r="COV38"/>
      <c r="COW38"/>
      <c r="COX38"/>
      <c r="COY38"/>
      <c r="COZ38"/>
      <c r="CPA38"/>
      <c r="CPB38"/>
      <c r="CPC38"/>
      <c r="CPD38"/>
      <c r="CPE38"/>
      <c r="CPF38"/>
      <c r="CPG38"/>
      <c r="CPH38"/>
      <c r="CPI38"/>
      <c r="CPJ38"/>
      <c r="CPK38"/>
      <c r="CPL38"/>
      <c r="CPM38"/>
      <c r="CPN38"/>
      <c r="CPO38"/>
      <c r="CPP38"/>
      <c r="CPQ38"/>
      <c r="CPR38"/>
      <c r="CPS38"/>
      <c r="CPT38"/>
      <c r="CPU38"/>
      <c r="CPV38"/>
      <c r="CPW38"/>
      <c r="CPX38"/>
      <c r="CPY38"/>
      <c r="CPZ38"/>
      <c r="CQA38"/>
      <c r="CQB38"/>
      <c r="CQC38"/>
      <c r="CQD38"/>
      <c r="CQE38"/>
      <c r="CQF38"/>
      <c r="CQG38"/>
      <c r="CQH38"/>
      <c r="CQI38"/>
      <c r="CQJ38"/>
      <c r="CQK38"/>
      <c r="CQL38"/>
      <c r="CQM38"/>
      <c r="CQN38"/>
      <c r="CQO38"/>
      <c r="CQP38"/>
      <c r="CQQ38"/>
      <c r="CQR38"/>
      <c r="CQS38"/>
      <c r="CQT38"/>
      <c r="CQU38"/>
      <c r="CQV38"/>
      <c r="CQW38"/>
      <c r="CQX38"/>
      <c r="CQY38"/>
      <c r="CQZ38"/>
      <c r="CRA38"/>
      <c r="CRB38"/>
      <c r="CRC38"/>
      <c r="CRD38"/>
      <c r="CRE38"/>
      <c r="CRF38"/>
      <c r="CRG38"/>
      <c r="CRH38"/>
      <c r="CRI38"/>
      <c r="CRJ38"/>
      <c r="CRK38"/>
      <c r="CRL38"/>
      <c r="CRM38"/>
      <c r="CRN38"/>
      <c r="CRO38"/>
      <c r="CRP38"/>
      <c r="CRQ38"/>
      <c r="CRR38"/>
      <c r="CRS38"/>
      <c r="CRT38"/>
      <c r="CRU38"/>
      <c r="CRV38"/>
      <c r="CRW38"/>
      <c r="CRX38"/>
      <c r="CRY38"/>
      <c r="CRZ38"/>
      <c r="CSA38"/>
      <c r="CSB38"/>
      <c r="CSC38"/>
      <c r="CSD38"/>
      <c r="CSE38"/>
      <c r="CSF38"/>
      <c r="CSG38"/>
      <c r="CSH38"/>
      <c r="CSI38"/>
      <c r="CSJ38"/>
      <c r="CSK38"/>
      <c r="CSL38"/>
      <c r="CSM38"/>
      <c r="CSN38"/>
      <c r="CSO38"/>
      <c r="CSP38"/>
      <c r="CSQ38"/>
      <c r="CSR38"/>
      <c r="CSS38"/>
      <c r="CST38"/>
      <c r="CSU38"/>
      <c r="CSV38"/>
      <c r="CSW38"/>
      <c r="CSX38"/>
      <c r="CSY38"/>
      <c r="CSZ38"/>
      <c r="CTA38"/>
      <c r="CTB38"/>
      <c r="CTC38"/>
      <c r="CTD38"/>
      <c r="CTE38"/>
      <c r="CTF38"/>
      <c r="CTG38"/>
      <c r="CTH38"/>
      <c r="CTI38"/>
      <c r="CTJ38"/>
      <c r="CTK38"/>
      <c r="CTL38"/>
      <c r="CTM38"/>
      <c r="CTN38"/>
      <c r="CTO38"/>
      <c r="CTP38"/>
      <c r="CTQ38"/>
      <c r="CTR38"/>
      <c r="CTS38"/>
      <c r="CTT38"/>
      <c r="CTU38"/>
      <c r="CTV38"/>
      <c r="CTW38"/>
      <c r="CTX38"/>
      <c r="CTY38"/>
      <c r="CTZ38"/>
      <c r="CUA38"/>
      <c r="CUB38"/>
      <c r="CUC38"/>
      <c r="CUD38"/>
      <c r="CUE38"/>
      <c r="CUF38"/>
      <c r="CUG38"/>
      <c r="CUH38"/>
      <c r="CUI38"/>
      <c r="CUJ38"/>
      <c r="CUK38"/>
      <c r="CUL38"/>
      <c r="CUM38"/>
      <c r="CUN38"/>
      <c r="CUO38"/>
      <c r="CUP38"/>
      <c r="CUQ38"/>
      <c r="CUR38"/>
      <c r="CUS38"/>
      <c r="CUT38"/>
      <c r="CUU38"/>
      <c r="CUV38"/>
      <c r="CUW38"/>
      <c r="CUX38"/>
      <c r="CUY38"/>
      <c r="CUZ38"/>
      <c r="CVA38"/>
      <c r="CVB38"/>
      <c r="CVC38"/>
      <c r="CVD38"/>
      <c r="CVE38"/>
      <c r="CVF38"/>
      <c r="CVG38"/>
      <c r="CVH38"/>
      <c r="CVI38"/>
      <c r="CVJ38"/>
      <c r="CVK38"/>
      <c r="CVL38"/>
      <c r="CVM38"/>
      <c r="CVN38"/>
      <c r="CVO38"/>
      <c r="CVP38"/>
      <c r="CVQ38"/>
      <c r="CVR38"/>
      <c r="CVS38"/>
      <c r="CVT38"/>
      <c r="CVU38"/>
      <c r="CVV38"/>
      <c r="CVW38"/>
      <c r="CVX38"/>
      <c r="CVY38"/>
      <c r="CVZ38"/>
      <c r="CWA38"/>
      <c r="CWB38"/>
      <c r="CWC38"/>
      <c r="CWD38"/>
      <c r="CWE38"/>
      <c r="CWF38"/>
      <c r="CWG38"/>
      <c r="CWH38"/>
      <c r="CWI38"/>
      <c r="CWJ38"/>
      <c r="CWK38"/>
      <c r="CWL38"/>
      <c r="CWM38"/>
      <c r="CWN38"/>
      <c r="CWO38"/>
      <c r="CWP38"/>
      <c r="CWQ38"/>
      <c r="CWR38"/>
      <c r="CWS38"/>
      <c r="CWT38"/>
      <c r="CWU38"/>
      <c r="CWV38"/>
      <c r="CWW38"/>
      <c r="CWX38"/>
      <c r="CWY38"/>
      <c r="CWZ38"/>
      <c r="CXA38"/>
      <c r="CXB38"/>
      <c r="CXC38"/>
      <c r="CXD38"/>
      <c r="CXE38"/>
      <c r="CXF38"/>
      <c r="CXG38"/>
      <c r="CXH38"/>
      <c r="CXI38"/>
      <c r="CXJ38"/>
      <c r="CXK38"/>
      <c r="CXL38"/>
      <c r="CXM38"/>
      <c r="CXN38"/>
      <c r="CXO38"/>
      <c r="CXP38"/>
      <c r="CXQ38"/>
      <c r="CXR38"/>
      <c r="CXS38"/>
      <c r="CXT38"/>
      <c r="CXU38"/>
      <c r="CXV38"/>
      <c r="CXW38"/>
      <c r="CXX38"/>
      <c r="CXY38"/>
      <c r="CXZ38"/>
      <c r="CYA38"/>
      <c r="CYB38"/>
      <c r="CYC38"/>
      <c r="CYD38"/>
      <c r="CYE38"/>
      <c r="CYF38"/>
      <c r="CYG38"/>
      <c r="CYH38"/>
      <c r="CYI38"/>
      <c r="CYJ38"/>
      <c r="CYK38"/>
      <c r="CYL38"/>
      <c r="CYM38"/>
      <c r="CYN38"/>
      <c r="CYO38"/>
      <c r="CYP38"/>
      <c r="CYQ38"/>
      <c r="CYR38"/>
      <c r="CYS38"/>
      <c r="CYT38"/>
      <c r="CYU38"/>
      <c r="CYV38"/>
      <c r="CYW38"/>
      <c r="CYX38"/>
      <c r="CYY38"/>
      <c r="CYZ38"/>
      <c r="CZA38"/>
      <c r="CZB38"/>
      <c r="CZC38"/>
      <c r="CZD38"/>
      <c r="CZE38"/>
      <c r="CZF38"/>
      <c r="CZG38"/>
      <c r="CZH38"/>
      <c r="CZI38"/>
      <c r="CZJ38"/>
      <c r="CZK38"/>
      <c r="CZL38"/>
      <c r="CZM38"/>
      <c r="CZN38"/>
      <c r="CZO38"/>
      <c r="CZP38"/>
      <c r="CZQ38"/>
      <c r="CZR38"/>
      <c r="CZS38"/>
      <c r="CZT38"/>
      <c r="CZU38"/>
      <c r="CZV38"/>
      <c r="CZW38"/>
      <c r="CZX38"/>
      <c r="CZY38"/>
      <c r="CZZ38"/>
      <c r="DAA38"/>
      <c r="DAB38"/>
      <c r="DAC38"/>
      <c r="DAD38"/>
      <c r="DAE38"/>
      <c r="DAF38"/>
      <c r="DAG38"/>
      <c r="DAH38"/>
      <c r="DAI38"/>
      <c r="DAJ38"/>
      <c r="DAK38"/>
      <c r="DAL38"/>
      <c r="DAM38"/>
      <c r="DAN38"/>
      <c r="DAO38"/>
      <c r="DAP38"/>
      <c r="DAQ38"/>
      <c r="DAR38"/>
      <c r="DAS38"/>
      <c r="DAT38"/>
      <c r="DAU38"/>
      <c r="DAV38"/>
      <c r="DAW38"/>
      <c r="DAX38"/>
      <c r="DAY38"/>
      <c r="DAZ38"/>
      <c r="DBA38"/>
      <c r="DBB38"/>
      <c r="DBC38"/>
      <c r="DBD38"/>
      <c r="DBE38"/>
      <c r="DBF38"/>
      <c r="DBG38"/>
      <c r="DBH38"/>
      <c r="DBI38"/>
      <c r="DBJ38"/>
      <c r="DBK38"/>
      <c r="DBL38"/>
      <c r="DBM38"/>
      <c r="DBN38"/>
      <c r="DBO38"/>
      <c r="DBP38"/>
      <c r="DBQ38"/>
      <c r="DBR38"/>
      <c r="DBS38"/>
      <c r="DBT38"/>
      <c r="DBU38"/>
      <c r="DBV38"/>
      <c r="DBW38"/>
      <c r="DBX38"/>
      <c r="DBY38"/>
      <c r="DBZ38"/>
      <c r="DCA38"/>
      <c r="DCB38"/>
      <c r="DCC38"/>
      <c r="DCD38"/>
      <c r="DCE38"/>
      <c r="DCF38"/>
      <c r="DCG38"/>
      <c r="DCH38"/>
      <c r="DCI38"/>
      <c r="DCJ38"/>
      <c r="DCK38"/>
      <c r="DCL38"/>
      <c r="DCM38"/>
      <c r="DCN38"/>
      <c r="DCO38"/>
      <c r="DCP38"/>
      <c r="DCQ38"/>
      <c r="DCR38"/>
      <c r="DCS38"/>
      <c r="DCT38"/>
      <c r="DCU38"/>
      <c r="DCV38"/>
      <c r="DCW38"/>
      <c r="DCX38"/>
      <c r="DCY38"/>
      <c r="DCZ38"/>
      <c r="DDA38"/>
      <c r="DDB38"/>
      <c r="DDC38"/>
      <c r="DDD38"/>
      <c r="DDE38"/>
      <c r="DDF38"/>
      <c r="DDG38"/>
      <c r="DDH38"/>
      <c r="DDI38"/>
      <c r="DDJ38"/>
      <c r="DDK38"/>
      <c r="DDL38"/>
      <c r="DDM38"/>
      <c r="DDN38"/>
      <c r="DDO38"/>
      <c r="DDP38"/>
      <c r="DDQ38"/>
      <c r="DDR38"/>
      <c r="DDS38"/>
      <c r="DDT38"/>
      <c r="DDU38"/>
      <c r="DDV38"/>
      <c r="DDW38"/>
      <c r="DDX38"/>
      <c r="DDY38"/>
      <c r="DDZ38"/>
      <c r="DEA38"/>
      <c r="DEB38"/>
      <c r="DEC38"/>
      <c r="DED38"/>
      <c r="DEE38"/>
      <c r="DEF38"/>
      <c r="DEG38"/>
      <c r="DEH38"/>
      <c r="DEI38"/>
      <c r="DEJ38"/>
      <c r="DEK38"/>
      <c r="DEL38"/>
      <c r="DEM38"/>
      <c r="DEN38"/>
      <c r="DEO38"/>
      <c r="DEP38"/>
      <c r="DEQ38"/>
      <c r="DER38"/>
      <c r="DES38"/>
      <c r="DET38"/>
      <c r="DEU38"/>
      <c r="DEV38"/>
      <c r="DEW38"/>
      <c r="DEX38"/>
      <c r="DEY38"/>
      <c r="DEZ38"/>
      <c r="DFA38"/>
      <c r="DFB38"/>
      <c r="DFC38"/>
      <c r="DFD38"/>
      <c r="DFE38"/>
      <c r="DFF38"/>
      <c r="DFG38"/>
      <c r="DFH38"/>
      <c r="DFI38"/>
      <c r="DFJ38"/>
      <c r="DFK38"/>
      <c r="DFL38"/>
      <c r="DFM38"/>
      <c r="DFN38"/>
      <c r="DFO38"/>
      <c r="DFP38"/>
      <c r="DFQ38"/>
      <c r="DFR38"/>
      <c r="DFS38"/>
      <c r="DFT38"/>
      <c r="DFU38"/>
      <c r="DFV38"/>
      <c r="DFW38"/>
      <c r="DFX38"/>
      <c r="DFY38"/>
      <c r="DFZ38"/>
      <c r="DGA38"/>
      <c r="DGB38"/>
      <c r="DGC38"/>
      <c r="DGD38"/>
      <c r="DGE38"/>
      <c r="DGF38"/>
      <c r="DGG38"/>
      <c r="DGH38"/>
      <c r="DGI38"/>
      <c r="DGJ38"/>
      <c r="DGK38"/>
      <c r="DGL38"/>
      <c r="DGM38"/>
      <c r="DGN38"/>
      <c r="DGO38"/>
      <c r="DGP38"/>
      <c r="DGQ38"/>
      <c r="DGR38"/>
      <c r="DGS38"/>
      <c r="DGT38"/>
      <c r="DGU38"/>
      <c r="DGV38"/>
      <c r="DGW38"/>
      <c r="DGX38"/>
      <c r="DGY38"/>
      <c r="DGZ38"/>
      <c r="DHA38"/>
      <c r="DHB38"/>
      <c r="DHC38"/>
      <c r="DHD38"/>
      <c r="DHE38"/>
      <c r="DHF38"/>
      <c r="DHG38"/>
      <c r="DHH38"/>
      <c r="DHI38"/>
      <c r="DHJ38"/>
      <c r="DHK38"/>
      <c r="DHL38"/>
      <c r="DHM38"/>
      <c r="DHN38"/>
      <c r="DHO38"/>
      <c r="DHP38"/>
      <c r="DHQ38"/>
      <c r="DHR38"/>
      <c r="DHS38"/>
      <c r="DHT38"/>
      <c r="DHU38"/>
      <c r="DHV38"/>
      <c r="DHW38"/>
      <c r="DHX38"/>
      <c r="DHY38"/>
      <c r="DHZ38"/>
      <c r="DIA38"/>
      <c r="DIB38"/>
      <c r="DIC38"/>
      <c r="DID38"/>
      <c r="DIE38"/>
      <c r="DIF38"/>
      <c r="DIG38"/>
      <c r="DIH38"/>
      <c r="DII38"/>
      <c r="DIJ38"/>
      <c r="DIK38"/>
      <c r="DIL38"/>
      <c r="DIM38"/>
      <c r="DIN38"/>
      <c r="DIO38"/>
      <c r="DIP38"/>
      <c r="DIQ38"/>
      <c r="DIR38"/>
      <c r="DIS38"/>
      <c r="DIT38"/>
      <c r="DIU38"/>
      <c r="DIV38"/>
      <c r="DIW38"/>
      <c r="DIX38"/>
      <c r="DIY38"/>
      <c r="DIZ38"/>
      <c r="DJA38"/>
      <c r="DJB38"/>
      <c r="DJC38"/>
      <c r="DJD38"/>
      <c r="DJE38"/>
      <c r="DJF38"/>
      <c r="DJG38"/>
      <c r="DJH38"/>
      <c r="DJI38"/>
      <c r="DJJ38"/>
      <c r="DJK38"/>
      <c r="DJL38"/>
      <c r="DJM38"/>
      <c r="DJN38"/>
      <c r="DJO38"/>
      <c r="DJP38"/>
      <c r="DJQ38"/>
      <c r="DJR38"/>
      <c r="DJS38"/>
      <c r="DJT38"/>
      <c r="DJU38"/>
      <c r="DJV38"/>
      <c r="DJW38"/>
      <c r="DJX38"/>
      <c r="DJY38"/>
      <c r="DJZ38"/>
      <c r="DKA38"/>
      <c r="DKB38"/>
      <c r="DKC38"/>
      <c r="DKD38"/>
      <c r="DKE38"/>
      <c r="DKF38"/>
      <c r="DKG38"/>
      <c r="DKH38"/>
      <c r="DKI38"/>
      <c r="DKJ38"/>
      <c r="DKK38"/>
      <c r="DKL38"/>
      <c r="DKM38"/>
      <c r="DKN38"/>
      <c r="DKO38"/>
      <c r="DKP38"/>
      <c r="DKQ38"/>
      <c r="DKR38"/>
      <c r="DKS38"/>
      <c r="DKT38"/>
      <c r="DKU38"/>
      <c r="DKV38"/>
      <c r="DKW38"/>
      <c r="DKX38"/>
      <c r="DKY38"/>
      <c r="DKZ38"/>
      <c r="DLA38"/>
      <c r="DLB38"/>
      <c r="DLC38"/>
      <c r="DLD38"/>
      <c r="DLE38"/>
      <c r="DLF38"/>
      <c r="DLG38"/>
      <c r="DLH38"/>
      <c r="DLI38"/>
      <c r="DLJ38"/>
      <c r="DLK38"/>
      <c r="DLL38"/>
      <c r="DLM38"/>
      <c r="DLN38"/>
      <c r="DLO38"/>
      <c r="DLP38"/>
      <c r="DLQ38"/>
      <c r="DLR38"/>
      <c r="DLS38"/>
      <c r="DLT38"/>
      <c r="DLU38"/>
      <c r="DLV38"/>
      <c r="DLW38"/>
      <c r="DLX38"/>
      <c r="DLY38"/>
      <c r="DLZ38"/>
      <c r="DMA38"/>
      <c r="DMB38"/>
      <c r="DMC38"/>
      <c r="DMD38"/>
      <c r="DME38"/>
      <c r="DMF38"/>
      <c r="DMG38"/>
      <c r="DMH38"/>
      <c r="DMI38"/>
      <c r="DMJ38"/>
      <c r="DMK38"/>
      <c r="DML38"/>
      <c r="DMM38"/>
      <c r="DMN38"/>
      <c r="DMO38"/>
      <c r="DMP38"/>
      <c r="DMQ38"/>
      <c r="DMR38"/>
      <c r="DMS38"/>
      <c r="DMT38"/>
      <c r="DMU38"/>
      <c r="DMV38"/>
      <c r="DMW38"/>
      <c r="DMX38"/>
      <c r="DMY38"/>
      <c r="DMZ38"/>
      <c r="DNA38"/>
      <c r="DNB38"/>
      <c r="DNC38"/>
      <c r="DND38"/>
      <c r="DNE38"/>
      <c r="DNF38"/>
      <c r="DNG38"/>
      <c r="DNH38"/>
      <c r="DNI38"/>
      <c r="DNJ38"/>
      <c r="DNK38"/>
      <c r="DNL38"/>
      <c r="DNM38"/>
      <c r="DNN38"/>
      <c r="DNO38"/>
      <c r="DNP38"/>
      <c r="DNQ38"/>
      <c r="DNR38"/>
      <c r="DNS38"/>
      <c r="DNT38"/>
      <c r="DNU38"/>
      <c r="DNV38"/>
      <c r="DNW38"/>
      <c r="DNX38"/>
      <c r="DNY38"/>
      <c r="DNZ38"/>
      <c r="DOA38"/>
      <c r="DOB38"/>
      <c r="DOC38"/>
      <c r="DOD38"/>
      <c r="DOE38"/>
      <c r="DOF38"/>
      <c r="DOG38"/>
      <c r="DOH38"/>
      <c r="DOI38"/>
      <c r="DOJ38"/>
      <c r="DOK38"/>
      <c r="DOL38"/>
      <c r="DOM38"/>
      <c r="DON38"/>
      <c r="DOO38"/>
      <c r="DOP38"/>
      <c r="DOQ38"/>
      <c r="DOR38"/>
      <c r="DOS38"/>
      <c r="DOT38"/>
      <c r="DOU38"/>
      <c r="DOV38"/>
      <c r="DOW38"/>
      <c r="DOX38"/>
      <c r="DOY38"/>
      <c r="DOZ38"/>
      <c r="DPA38"/>
      <c r="DPB38"/>
      <c r="DPC38"/>
      <c r="DPD38"/>
      <c r="DPE38"/>
      <c r="DPF38"/>
      <c r="DPG38"/>
      <c r="DPH38"/>
      <c r="DPI38"/>
      <c r="DPJ38"/>
      <c r="DPK38"/>
      <c r="DPL38"/>
      <c r="DPM38"/>
      <c r="DPN38"/>
      <c r="DPO38"/>
      <c r="DPP38"/>
      <c r="DPQ38"/>
      <c r="DPR38"/>
      <c r="DPS38"/>
      <c r="DPT38"/>
      <c r="DPU38"/>
      <c r="DPV38"/>
      <c r="DPW38"/>
      <c r="DPX38"/>
      <c r="DPY38"/>
      <c r="DPZ38"/>
      <c r="DQA38"/>
      <c r="DQB38"/>
      <c r="DQC38"/>
      <c r="DQD38"/>
      <c r="DQE38"/>
      <c r="DQF38"/>
      <c r="DQG38"/>
      <c r="DQH38"/>
      <c r="DQI38"/>
      <c r="DQJ38"/>
      <c r="DQK38"/>
      <c r="DQL38"/>
      <c r="DQM38"/>
      <c r="DQN38"/>
      <c r="DQO38"/>
      <c r="DQP38"/>
      <c r="DQQ38"/>
      <c r="DQR38"/>
      <c r="DQS38"/>
      <c r="DQT38"/>
      <c r="DQU38"/>
      <c r="DQV38"/>
      <c r="DQW38"/>
      <c r="DQX38"/>
      <c r="DQY38"/>
      <c r="DQZ38"/>
      <c r="DRA38"/>
      <c r="DRB38"/>
      <c r="DRC38"/>
      <c r="DRD38"/>
      <c r="DRE38"/>
      <c r="DRF38"/>
      <c r="DRG38"/>
      <c r="DRH38"/>
      <c r="DRI38"/>
      <c r="DRJ38"/>
      <c r="DRK38"/>
      <c r="DRL38"/>
      <c r="DRM38"/>
      <c r="DRN38"/>
      <c r="DRO38"/>
      <c r="DRP38"/>
      <c r="DRQ38"/>
      <c r="DRR38"/>
      <c r="DRS38"/>
      <c r="DRT38"/>
      <c r="DRU38"/>
      <c r="DRV38"/>
      <c r="DRW38"/>
      <c r="DRX38"/>
      <c r="DRY38"/>
      <c r="DRZ38"/>
      <c r="DSA38"/>
      <c r="DSB38"/>
      <c r="DSC38"/>
      <c r="DSD38"/>
      <c r="DSE38"/>
      <c r="DSF38"/>
      <c r="DSG38"/>
      <c r="DSH38"/>
      <c r="DSI38"/>
      <c r="DSJ38"/>
      <c r="DSK38"/>
      <c r="DSL38"/>
      <c r="DSM38"/>
      <c r="DSN38"/>
      <c r="DSO38"/>
      <c r="DSP38"/>
      <c r="DSQ38"/>
      <c r="DSR38"/>
      <c r="DSS38"/>
      <c r="DST38"/>
      <c r="DSU38"/>
      <c r="DSV38"/>
      <c r="DSW38"/>
      <c r="DSX38"/>
      <c r="DSY38"/>
      <c r="DSZ38"/>
      <c r="DTA38"/>
      <c r="DTB38"/>
      <c r="DTC38"/>
      <c r="DTD38"/>
      <c r="DTE38"/>
      <c r="DTF38"/>
      <c r="DTG38"/>
      <c r="DTH38"/>
      <c r="DTI38"/>
      <c r="DTJ38"/>
      <c r="DTK38"/>
      <c r="DTL38"/>
      <c r="DTM38"/>
      <c r="DTN38"/>
      <c r="DTO38"/>
      <c r="DTP38"/>
      <c r="DTQ38"/>
      <c r="DTR38"/>
      <c r="DTS38"/>
      <c r="DTT38"/>
      <c r="DTU38"/>
      <c r="DTV38"/>
      <c r="DTW38"/>
      <c r="DTX38"/>
      <c r="DTY38"/>
      <c r="DTZ38"/>
      <c r="DUA38"/>
      <c r="DUB38"/>
      <c r="DUC38"/>
      <c r="DUD38"/>
      <c r="DUE38"/>
      <c r="DUF38"/>
      <c r="DUG38"/>
      <c r="DUH38"/>
      <c r="DUI38"/>
      <c r="DUJ38"/>
      <c r="DUK38"/>
      <c r="DUL38"/>
      <c r="DUM38"/>
      <c r="DUN38"/>
      <c r="DUO38"/>
      <c r="DUP38"/>
      <c r="DUQ38"/>
      <c r="DUR38"/>
      <c r="DUS38"/>
      <c r="DUT38"/>
      <c r="DUU38"/>
      <c r="DUV38"/>
      <c r="DUW38"/>
      <c r="DUX38"/>
      <c r="DUY38"/>
      <c r="DUZ38"/>
      <c r="DVA38"/>
      <c r="DVB38"/>
      <c r="DVC38"/>
      <c r="DVD38"/>
      <c r="DVE38"/>
      <c r="DVF38"/>
      <c r="DVG38"/>
      <c r="DVH38"/>
      <c r="DVI38"/>
      <c r="DVJ38"/>
      <c r="DVK38"/>
      <c r="DVL38"/>
      <c r="DVM38"/>
      <c r="DVN38"/>
      <c r="DVO38"/>
      <c r="DVP38"/>
      <c r="DVQ38"/>
      <c r="DVR38"/>
      <c r="DVS38"/>
      <c r="DVT38"/>
      <c r="DVU38"/>
      <c r="DVV38"/>
      <c r="DVW38"/>
      <c r="DVX38"/>
      <c r="DVY38"/>
      <c r="DVZ38"/>
      <c r="DWA38"/>
      <c r="DWB38"/>
      <c r="DWC38"/>
      <c r="DWD38"/>
      <c r="DWE38"/>
      <c r="DWF38"/>
      <c r="DWG38"/>
      <c r="DWH38"/>
      <c r="DWI38"/>
      <c r="DWJ38"/>
      <c r="DWK38"/>
      <c r="DWL38"/>
      <c r="DWM38"/>
      <c r="DWN38"/>
      <c r="DWO38"/>
      <c r="DWP38"/>
      <c r="DWQ38"/>
      <c r="DWR38"/>
      <c r="DWS38"/>
      <c r="DWT38"/>
      <c r="DWU38"/>
      <c r="DWV38"/>
      <c r="DWW38"/>
      <c r="DWX38"/>
      <c r="DWY38"/>
      <c r="DWZ38"/>
      <c r="DXA38"/>
      <c r="DXB38"/>
      <c r="DXC38"/>
      <c r="DXD38"/>
      <c r="DXE38"/>
      <c r="DXF38"/>
      <c r="DXG38"/>
      <c r="DXH38"/>
      <c r="DXI38"/>
      <c r="DXJ38"/>
      <c r="DXK38"/>
      <c r="DXL38"/>
      <c r="DXM38"/>
      <c r="DXN38"/>
      <c r="DXO38"/>
      <c r="DXP38"/>
      <c r="DXQ38"/>
      <c r="DXR38"/>
      <c r="DXS38"/>
      <c r="DXT38"/>
      <c r="DXU38"/>
      <c r="DXV38"/>
      <c r="DXW38"/>
      <c r="DXX38"/>
      <c r="DXY38"/>
      <c r="DXZ38"/>
      <c r="DYA38"/>
      <c r="DYB38"/>
      <c r="DYC38"/>
      <c r="DYD38"/>
      <c r="DYE38"/>
      <c r="DYF38"/>
      <c r="DYG38"/>
      <c r="DYH38"/>
      <c r="DYI38"/>
      <c r="DYJ38"/>
      <c r="DYK38"/>
      <c r="DYL38"/>
      <c r="DYM38"/>
      <c r="DYN38"/>
      <c r="DYO38"/>
      <c r="DYP38"/>
      <c r="DYQ38"/>
      <c r="DYR38"/>
      <c r="DYS38"/>
      <c r="DYT38"/>
      <c r="DYU38"/>
      <c r="DYV38"/>
      <c r="DYW38"/>
      <c r="DYX38"/>
      <c r="DYY38"/>
      <c r="DYZ38"/>
      <c r="DZA38"/>
      <c r="DZB38"/>
      <c r="DZC38"/>
      <c r="DZD38"/>
      <c r="DZE38"/>
      <c r="DZF38"/>
      <c r="DZG38"/>
      <c r="DZH38"/>
      <c r="DZI38"/>
      <c r="DZJ38"/>
      <c r="DZK38"/>
      <c r="DZL38"/>
      <c r="DZM38"/>
      <c r="DZN38"/>
      <c r="DZO38"/>
      <c r="DZP38"/>
      <c r="DZQ38"/>
      <c r="DZR38"/>
      <c r="DZS38"/>
      <c r="DZT38"/>
      <c r="DZU38"/>
      <c r="DZV38"/>
      <c r="DZW38"/>
      <c r="DZX38"/>
      <c r="DZY38"/>
      <c r="DZZ38"/>
      <c r="EAA38"/>
      <c r="EAB38"/>
      <c r="EAC38"/>
      <c r="EAD38"/>
      <c r="EAE38"/>
      <c r="EAF38"/>
      <c r="EAG38"/>
      <c r="EAH38"/>
      <c r="EAI38"/>
      <c r="EAJ38"/>
      <c r="EAK38"/>
      <c r="EAL38"/>
      <c r="EAM38"/>
      <c r="EAN38"/>
      <c r="EAO38"/>
      <c r="EAP38"/>
      <c r="EAQ38"/>
      <c r="EAR38"/>
      <c r="EAS38"/>
      <c r="EAT38"/>
      <c r="EAU38"/>
      <c r="EAV38"/>
      <c r="EAW38"/>
      <c r="EAX38"/>
      <c r="EAY38"/>
      <c r="EAZ38"/>
      <c r="EBA38"/>
      <c r="EBB38"/>
      <c r="EBC38"/>
      <c r="EBD38"/>
      <c r="EBE38"/>
      <c r="EBF38"/>
      <c r="EBG38"/>
      <c r="EBH38"/>
      <c r="EBI38"/>
      <c r="EBJ38"/>
      <c r="EBK38"/>
      <c r="EBL38"/>
      <c r="EBM38"/>
      <c r="EBN38"/>
      <c r="EBO38"/>
      <c r="EBP38"/>
      <c r="EBQ38"/>
      <c r="EBR38"/>
      <c r="EBS38"/>
      <c r="EBT38"/>
      <c r="EBU38"/>
      <c r="EBV38"/>
      <c r="EBW38"/>
      <c r="EBX38"/>
      <c r="EBY38"/>
      <c r="EBZ38"/>
      <c r="ECA38"/>
      <c r="ECB38"/>
      <c r="ECC38"/>
      <c r="ECD38"/>
      <c r="ECE38"/>
      <c r="ECF38"/>
      <c r="ECG38"/>
      <c r="ECH38"/>
      <c r="ECI38"/>
      <c r="ECJ38"/>
      <c r="ECK38"/>
      <c r="ECL38"/>
      <c r="ECM38"/>
      <c r="ECN38"/>
      <c r="ECO38"/>
      <c r="ECP38"/>
      <c r="ECQ38"/>
      <c r="ECR38"/>
      <c r="ECS38"/>
      <c r="ECT38"/>
      <c r="ECU38"/>
      <c r="ECV38"/>
      <c r="ECW38"/>
      <c r="ECX38"/>
      <c r="ECY38"/>
      <c r="ECZ38"/>
      <c r="EDA38"/>
      <c r="EDB38"/>
      <c r="EDC38"/>
      <c r="EDD38"/>
      <c r="EDE38"/>
      <c r="EDF38"/>
      <c r="EDG38"/>
      <c r="EDH38"/>
      <c r="EDI38"/>
      <c r="EDJ38"/>
      <c r="EDK38"/>
      <c r="EDL38"/>
      <c r="EDM38"/>
      <c r="EDN38"/>
      <c r="EDO38"/>
      <c r="EDP38"/>
      <c r="EDQ38"/>
      <c r="EDR38"/>
      <c r="EDS38"/>
      <c r="EDT38"/>
      <c r="EDU38"/>
      <c r="EDV38"/>
      <c r="EDW38"/>
      <c r="EDX38"/>
      <c r="EDY38"/>
      <c r="EDZ38"/>
      <c r="EEA38"/>
      <c r="EEB38"/>
      <c r="EEC38"/>
      <c r="EED38"/>
      <c r="EEE38"/>
      <c r="EEF38"/>
      <c r="EEG38"/>
      <c r="EEH38"/>
      <c r="EEI38"/>
      <c r="EEJ38"/>
      <c r="EEK38"/>
      <c r="EEL38"/>
      <c r="EEM38"/>
      <c r="EEN38"/>
      <c r="EEO38"/>
      <c r="EEP38"/>
      <c r="EEQ38"/>
      <c r="EER38"/>
      <c r="EES38"/>
      <c r="EET38"/>
      <c r="EEU38"/>
      <c r="EEV38"/>
      <c r="EEW38"/>
      <c r="EEX38"/>
      <c r="EEY38"/>
      <c r="EEZ38"/>
      <c r="EFA38"/>
      <c r="EFB38"/>
      <c r="EFC38"/>
      <c r="EFD38"/>
      <c r="EFE38"/>
      <c r="EFF38"/>
      <c r="EFG38"/>
      <c r="EFH38"/>
      <c r="EFI38"/>
      <c r="EFJ38"/>
      <c r="EFK38"/>
      <c r="EFL38"/>
      <c r="EFM38"/>
      <c r="EFN38"/>
      <c r="EFO38"/>
      <c r="EFP38"/>
      <c r="EFQ38"/>
      <c r="EFR38"/>
      <c r="EFS38"/>
      <c r="EFT38"/>
      <c r="EFU38"/>
      <c r="EFV38"/>
      <c r="EFW38"/>
      <c r="EFX38"/>
      <c r="EFY38"/>
      <c r="EFZ38"/>
      <c r="EGA38"/>
      <c r="EGB38"/>
      <c r="EGC38"/>
      <c r="EGD38"/>
      <c r="EGE38"/>
      <c r="EGF38"/>
      <c r="EGG38"/>
      <c r="EGH38"/>
      <c r="EGI38"/>
      <c r="EGJ38"/>
      <c r="EGK38"/>
      <c r="EGL38"/>
      <c r="EGM38"/>
      <c r="EGN38"/>
      <c r="EGO38"/>
      <c r="EGP38"/>
      <c r="EGQ38"/>
      <c r="EGR38"/>
      <c r="EGS38"/>
      <c r="EGT38"/>
      <c r="EGU38"/>
      <c r="EGV38"/>
      <c r="EGW38"/>
      <c r="EGX38"/>
      <c r="EGY38"/>
      <c r="EGZ38"/>
      <c r="EHA38"/>
      <c r="EHB38"/>
      <c r="EHC38"/>
      <c r="EHD38"/>
      <c r="EHE38"/>
      <c r="EHF38"/>
      <c r="EHG38"/>
      <c r="EHH38"/>
      <c r="EHI38"/>
      <c r="EHJ38"/>
      <c r="EHK38"/>
      <c r="EHL38"/>
      <c r="EHM38"/>
      <c r="EHN38"/>
      <c r="EHO38"/>
      <c r="EHP38"/>
      <c r="EHQ38"/>
      <c r="EHR38"/>
      <c r="EHS38"/>
      <c r="EHT38"/>
      <c r="EHU38"/>
      <c r="EHV38"/>
      <c r="EHW38"/>
      <c r="EHX38"/>
      <c r="EHY38"/>
      <c r="EHZ38"/>
      <c r="EIA38"/>
      <c r="EIB38"/>
      <c r="EIC38"/>
      <c r="EID38"/>
      <c r="EIE38"/>
      <c r="EIF38"/>
      <c r="EIG38"/>
      <c r="EIH38"/>
      <c r="EII38"/>
      <c r="EIJ38"/>
      <c r="EIK38"/>
      <c r="EIL38"/>
      <c r="EIM38"/>
      <c r="EIN38"/>
      <c r="EIO38"/>
      <c r="EIP38"/>
      <c r="EIQ38"/>
      <c r="EIR38"/>
      <c r="EIS38"/>
      <c r="EIT38"/>
      <c r="EIU38"/>
      <c r="EIV38"/>
      <c r="EIW38"/>
      <c r="EIX38"/>
      <c r="EIY38"/>
      <c r="EIZ38"/>
      <c r="EJA38"/>
      <c r="EJB38"/>
      <c r="EJC38"/>
      <c r="EJD38"/>
      <c r="EJE38"/>
      <c r="EJF38"/>
      <c r="EJG38"/>
      <c r="EJH38"/>
      <c r="EJI38"/>
      <c r="EJJ38"/>
      <c r="EJK38"/>
      <c r="EJL38"/>
      <c r="EJM38"/>
      <c r="EJN38"/>
      <c r="EJO38"/>
      <c r="EJP38"/>
      <c r="EJQ38"/>
      <c r="EJR38"/>
      <c r="EJS38"/>
      <c r="EJT38"/>
      <c r="EJU38"/>
      <c r="EJV38"/>
      <c r="EJW38"/>
      <c r="EJX38"/>
      <c r="EJY38"/>
      <c r="EJZ38"/>
      <c r="EKA38"/>
      <c r="EKB38"/>
      <c r="EKC38"/>
      <c r="EKD38"/>
      <c r="EKE38"/>
      <c r="EKF38"/>
      <c r="EKG38"/>
      <c r="EKH38"/>
      <c r="EKI38"/>
      <c r="EKJ38"/>
      <c r="EKK38"/>
      <c r="EKL38"/>
      <c r="EKM38"/>
      <c r="EKN38"/>
      <c r="EKO38"/>
      <c r="EKP38"/>
      <c r="EKQ38"/>
      <c r="EKR38"/>
      <c r="EKS38"/>
      <c r="EKT38"/>
      <c r="EKU38"/>
      <c r="EKV38"/>
      <c r="EKW38"/>
      <c r="EKX38"/>
      <c r="EKY38"/>
      <c r="EKZ38"/>
      <c r="ELA38"/>
      <c r="ELB38"/>
      <c r="ELC38"/>
      <c r="ELD38"/>
      <c r="ELE38"/>
      <c r="ELF38"/>
      <c r="ELG38"/>
      <c r="ELH38"/>
      <c r="ELI38"/>
      <c r="ELJ38"/>
      <c r="ELK38"/>
      <c r="ELL38"/>
      <c r="ELM38"/>
      <c r="ELN38"/>
      <c r="ELO38"/>
      <c r="ELP38"/>
      <c r="ELQ38"/>
      <c r="ELR38"/>
      <c r="ELS38"/>
      <c r="ELT38"/>
      <c r="ELU38"/>
      <c r="ELV38"/>
      <c r="ELW38"/>
      <c r="ELX38"/>
      <c r="ELY38"/>
      <c r="ELZ38"/>
      <c r="EMA38"/>
      <c r="EMB38"/>
      <c r="EMC38"/>
      <c r="EMD38"/>
      <c r="EME38"/>
      <c r="EMF38"/>
      <c r="EMG38"/>
      <c r="EMH38"/>
      <c r="EMI38"/>
      <c r="EMJ38"/>
      <c r="EMK38"/>
      <c r="EML38"/>
      <c r="EMM38"/>
      <c r="EMN38"/>
      <c r="EMO38"/>
      <c r="EMP38"/>
      <c r="EMQ38"/>
      <c r="EMR38"/>
      <c r="EMS38"/>
      <c r="EMT38"/>
      <c r="EMU38"/>
      <c r="EMV38"/>
      <c r="EMW38"/>
      <c r="EMX38"/>
      <c r="EMY38"/>
      <c r="EMZ38"/>
      <c r="ENA38"/>
      <c r="ENB38"/>
      <c r="ENC38"/>
      <c r="END38"/>
      <c r="ENE38"/>
      <c r="ENF38"/>
      <c r="ENG38"/>
      <c r="ENH38"/>
      <c r="ENI38"/>
      <c r="ENJ38"/>
      <c r="ENK38"/>
      <c r="ENL38"/>
      <c r="ENM38"/>
      <c r="ENN38"/>
      <c r="ENO38"/>
      <c r="ENP38"/>
      <c r="ENQ38"/>
      <c r="ENR38"/>
      <c r="ENS38"/>
      <c r="ENT38"/>
      <c r="ENU38"/>
      <c r="ENV38"/>
      <c r="ENW38"/>
      <c r="ENX38"/>
      <c r="ENY38"/>
      <c r="ENZ38"/>
      <c r="EOA38"/>
      <c r="EOB38"/>
      <c r="EOC38"/>
      <c r="EOD38"/>
      <c r="EOE38"/>
      <c r="EOF38"/>
      <c r="EOG38"/>
      <c r="EOH38"/>
      <c r="EOI38"/>
      <c r="EOJ38"/>
      <c r="EOK38"/>
      <c r="EOL38"/>
      <c r="EOM38"/>
      <c r="EON38"/>
      <c r="EOO38"/>
      <c r="EOP38"/>
      <c r="EOQ38"/>
      <c r="EOR38"/>
      <c r="EOS38"/>
      <c r="EOT38"/>
      <c r="EOU38"/>
      <c r="EOV38"/>
      <c r="EOW38"/>
      <c r="EOX38"/>
      <c r="EOY38"/>
      <c r="EOZ38"/>
      <c r="EPA38"/>
      <c r="EPB38"/>
      <c r="EPC38"/>
      <c r="EPD38"/>
      <c r="EPE38"/>
      <c r="EPF38"/>
      <c r="EPG38"/>
      <c r="EPH38"/>
      <c r="EPI38"/>
      <c r="EPJ38"/>
      <c r="EPK38"/>
      <c r="EPL38"/>
      <c r="EPM38"/>
      <c r="EPN38"/>
      <c r="EPO38"/>
      <c r="EPP38"/>
      <c r="EPQ38"/>
      <c r="EPR38"/>
      <c r="EPS38"/>
      <c r="EPT38"/>
      <c r="EPU38"/>
      <c r="EPV38"/>
      <c r="EPW38"/>
      <c r="EPX38"/>
      <c r="EPY38"/>
      <c r="EPZ38"/>
      <c r="EQA38"/>
      <c r="EQB38"/>
      <c r="EQC38"/>
      <c r="EQD38"/>
      <c r="EQE38"/>
      <c r="EQF38"/>
      <c r="EQG38"/>
      <c r="EQH38"/>
      <c r="EQI38"/>
      <c r="EQJ38"/>
      <c r="EQK38"/>
      <c r="EQL38"/>
      <c r="EQM38"/>
      <c r="EQN38"/>
      <c r="EQO38"/>
      <c r="EQP38"/>
      <c r="EQQ38"/>
      <c r="EQR38"/>
      <c r="EQS38"/>
      <c r="EQT38"/>
      <c r="EQU38"/>
      <c r="EQV38"/>
      <c r="EQW38"/>
      <c r="EQX38"/>
      <c r="EQY38"/>
      <c r="EQZ38"/>
      <c r="ERA38"/>
      <c r="ERB38"/>
      <c r="ERC38"/>
      <c r="ERD38"/>
      <c r="ERE38"/>
      <c r="ERF38"/>
      <c r="ERG38"/>
      <c r="ERH38"/>
      <c r="ERI38"/>
      <c r="ERJ38"/>
      <c r="ERK38"/>
      <c r="ERL38"/>
      <c r="ERM38"/>
      <c r="ERN38"/>
      <c r="ERO38"/>
      <c r="ERP38"/>
      <c r="ERQ38"/>
      <c r="ERR38"/>
      <c r="ERS38"/>
      <c r="ERT38"/>
      <c r="ERU38"/>
      <c r="ERV38"/>
      <c r="ERW38"/>
      <c r="ERX38"/>
      <c r="ERY38"/>
      <c r="ERZ38"/>
      <c r="ESA38"/>
      <c r="ESB38"/>
      <c r="ESC38"/>
      <c r="ESD38"/>
      <c r="ESE38"/>
      <c r="ESF38"/>
      <c r="ESG38"/>
      <c r="ESH38"/>
      <c r="ESI38"/>
      <c r="ESJ38"/>
      <c r="ESK38"/>
      <c r="ESL38"/>
      <c r="ESM38"/>
      <c r="ESN38"/>
      <c r="ESO38"/>
      <c r="ESP38"/>
      <c r="ESQ38"/>
      <c r="ESR38"/>
      <c r="ESS38"/>
      <c r="EST38"/>
      <c r="ESU38"/>
      <c r="ESV38"/>
      <c r="ESW38"/>
      <c r="ESX38"/>
      <c r="ESY38"/>
      <c r="ESZ38"/>
      <c r="ETA38"/>
      <c r="ETB38"/>
      <c r="ETC38"/>
      <c r="ETD38"/>
      <c r="ETE38"/>
      <c r="ETF38"/>
      <c r="ETG38"/>
      <c r="ETH38"/>
      <c r="ETI38"/>
      <c r="ETJ38"/>
      <c r="ETK38"/>
      <c r="ETL38"/>
      <c r="ETM38"/>
      <c r="ETN38"/>
      <c r="ETO38"/>
      <c r="ETP38"/>
      <c r="ETQ38"/>
      <c r="ETR38"/>
      <c r="ETS38"/>
      <c r="ETT38"/>
      <c r="ETU38"/>
      <c r="ETV38"/>
      <c r="ETW38"/>
      <c r="ETX38"/>
      <c r="ETY38"/>
      <c r="ETZ38"/>
      <c r="EUA38"/>
      <c r="EUB38"/>
      <c r="EUC38"/>
      <c r="EUD38"/>
      <c r="EUE38"/>
      <c r="EUF38"/>
      <c r="EUG38"/>
      <c r="EUH38"/>
      <c r="EUI38"/>
      <c r="EUJ38"/>
      <c r="EUK38"/>
      <c r="EUL38"/>
      <c r="EUM38"/>
      <c r="EUN38"/>
      <c r="EUO38"/>
      <c r="EUP38"/>
      <c r="EUQ38"/>
      <c r="EUR38"/>
      <c r="EUS38"/>
      <c r="EUT38"/>
      <c r="EUU38"/>
      <c r="EUV38"/>
      <c r="EUW38"/>
      <c r="EUX38"/>
      <c r="EUY38"/>
      <c r="EUZ38"/>
      <c r="EVA38"/>
      <c r="EVB38"/>
      <c r="EVC38"/>
      <c r="EVD38"/>
      <c r="EVE38"/>
      <c r="EVF38"/>
      <c r="EVG38"/>
      <c r="EVH38"/>
      <c r="EVI38"/>
      <c r="EVJ38"/>
      <c r="EVK38"/>
      <c r="EVL38"/>
      <c r="EVM38"/>
      <c r="EVN38"/>
      <c r="EVO38"/>
      <c r="EVP38"/>
      <c r="EVQ38"/>
      <c r="EVR38"/>
      <c r="EVS38"/>
      <c r="EVT38"/>
      <c r="EVU38"/>
      <c r="EVV38"/>
      <c r="EVW38"/>
      <c r="EVX38"/>
      <c r="EVY38"/>
      <c r="EVZ38"/>
      <c r="EWA38"/>
      <c r="EWB38"/>
      <c r="EWC38"/>
      <c r="EWD38"/>
      <c r="EWE38"/>
      <c r="EWF38"/>
      <c r="EWG38"/>
      <c r="EWH38"/>
      <c r="EWI38"/>
      <c r="EWJ38"/>
      <c r="EWK38"/>
      <c r="EWL38"/>
      <c r="EWM38"/>
      <c r="EWN38"/>
      <c r="EWO38"/>
      <c r="EWP38"/>
      <c r="EWQ38"/>
      <c r="EWR38"/>
      <c r="EWS38"/>
      <c r="EWT38"/>
      <c r="EWU38"/>
      <c r="EWV38"/>
      <c r="EWW38"/>
      <c r="EWX38"/>
      <c r="EWY38"/>
      <c r="EWZ38"/>
      <c r="EXA38"/>
      <c r="EXB38"/>
      <c r="EXC38"/>
      <c r="EXD38"/>
      <c r="EXE38"/>
      <c r="EXF38"/>
      <c r="EXG38"/>
      <c r="EXH38"/>
      <c r="EXI38"/>
      <c r="EXJ38"/>
      <c r="EXK38"/>
      <c r="EXL38"/>
      <c r="EXM38"/>
      <c r="EXN38"/>
      <c r="EXO38"/>
      <c r="EXP38"/>
      <c r="EXQ38"/>
      <c r="EXR38"/>
      <c r="EXS38"/>
      <c r="EXT38"/>
      <c r="EXU38"/>
      <c r="EXV38"/>
      <c r="EXW38"/>
      <c r="EXX38"/>
      <c r="EXY38"/>
      <c r="EXZ38"/>
      <c r="EYA38"/>
      <c r="EYB38"/>
      <c r="EYC38"/>
      <c r="EYD38"/>
      <c r="EYE38"/>
      <c r="EYF38"/>
      <c r="EYG38"/>
      <c r="EYH38"/>
      <c r="EYI38"/>
      <c r="EYJ38"/>
      <c r="EYK38"/>
      <c r="EYL38"/>
      <c r="EYM38"/>
      <c r="EYN38"/>
      <c r="EYO38"/>
      <c r="EYP38"/>
      <c r="EYQ38"/>
      <c r="EYR38"/>
      <c r="EYS38"/>
      <c r="EYT38"/>
      <c r="EYU38"/>
      <c r="EYV38"/>
      <c r="EYW38"/>
      <c r="EYX38"/>
      <c r="EYY38"/>
      <c r="EYZ38"/>
      <c r="EZA38"/>
      <c r="EZB38"/>
      <c r="EZC38"/>
      <c r="EZD38"/>
      <c r="EZE38"/>
      <c r="EZF38"/>
      <c r="EZG38"/>
      <c r="EZH38"/>
      <c r="EZI38"/>
      <c r="EZJ38"/>
      <c r="EZK38"/>
      <c r="EZL38"/>
      <c r="EZM38"/>
      <c r="EZN38"/>
      <c r="EZO38"/>
      <c r="EZP38"/>
      <c r="EZQ38"/>
      <c r="EZR38"/>
      <c r="EZS38"/>
      <c r="EZT38"/>
      <c r="EZU38"/>
      <c r="EZV38"/>
      <c r="EZW38"/>
      <c r="EZX38"/>
      <c r="EZY38"/>
      <c r="EZZ38"/>
      <c r="FAA38"/>
      <c r="FAB38"/>
      <c r="FAC38"/>
      <c r="FAD38"/>
      <c r="FAE38"/>
      <c r="FAF38"/>
      <c r="FAG38"/>
      <c r="FAH38"/>
      <c r="FAI38"/>
      <c r="FAJ38"/>
      <c r="FAK38"/>
      <c r="FAL38"/>
      <c r="FAM38"/>
      <c r="FAN38"/>
      <c r="FAO38"/>
      <c r="FAP38"/>
      <c r="FAQ38"/>
      <c r="FAR38"/>
      <c r="FAS38"/>
      <c r="FAT38"/>
      <c r="FAU38"/>
      <c r="FAV38"/>
      <c r="FAW38"/>
      <c r="FAX38"/>
      <c r="FAY38"/>
      <c r="FAZ38"/>
      <c r="FBA38"/>
      <c r="FBB38"/>
      <c r="FBC38"/>
      <c r="FBD38"/>
      <c r="FBE38"/>
      <c r="FBF38"/>
      <c r="FBG38"/>
      <c r="FBH38"/>
      <c r="FBI38"/>
      <c r="FBJ38"/>
      <c r="FBK38"/>
      <c r="FBL38"/>
      <c r="FBM38"/>
      <c r="FBN38"/>
      <c r="FBO38"/>
      <c r="FBP38"/>
      <c r="FBQ38"/>
      <c r="FBR38"/>
      <c r="FBS38"/>
      <c r="FBT38"/>
      <c r="FBU38"/>
      <c r="FBV38"/>
      <c r="FBW38"/>
      <c r="FBX38"/>
      <c r="FBY38"/>
      <c r="FBZ38"/>
      <c r="FCA38"/>
      <c r="FCB38"/>
      <c r="FCC38"/>
      <c r="FCD38"/>
      <c r="FCE38"/>
      <c r="FCF38"/>
      <c r="FCG38"/>
      <c r="FCH38"/>
      <c r="FCI38"/>
      <c r="FCJ38"/>
      <c r="FCK38"/>
      <c r="FCL38"/>
      <c r="FCM38"/>
      <c r="FCN38"/>
      <c r="FCO38"/>
      <c r="FCP38"/>
      <c r="FCQ38"/>
      <c r="FCR38"/>
      <c r="FCS38"/>
      <c r="FCT38"/>
      <c r="FCU38"/>
      <c r="FCV38"/>
      <c r="FCW38"/>
      <c r="FCX38"/>
      <c r="FCY38"/>
      <c r="FCZ38"/>
      <c r="FDA38"/>
      <c r="FDB38"/>
      <c r="FDC38"/>
      <c r="FDD38"/>
      <c r="FDE38"/>
      <c r="FDF38"/>
      <c r="FDG38"/>
      <c r="FDH38"/>
      <c r="FDI38"/>
      <c r="FDJ38"/>
      <c r="FDK38"/>
      <c r="FDL38"/>
      <c r="FDM38"/>
      <c r="FDN38"/>
      <c r="FDO38"/>
      <c r="FDP38"/>
      <c r="FDQ38"/>
      <c r="FDR38"/>
      <c r="FDS38"/>
      <c r="FDT38"/>
      <c r="FDU38"/>
      <c r="FDV38"/>
      <c r="FDW38"/>
      <c r="FDX38"/>
      <c r="FDY38"/>
      <c r="FDZ38"/>
      <c r="FEA38"/>
      <c r="FEB38"/>
      <c r="FEC38"/>
      <c r="FED38"/>
      <c r="FEE38"/>
      <c r="FEF38"/>
      <c r="FEG38"/>
      <c r="FEH38"/>
      <c r="FEI38"/>
      <c r="FEJ38"/>
      <c r="FEK38"/>
      <c r="FEL38"/>
      <c r="FEM38"/>
      <c r="FEN38"/>
      <c r="FEO38"/>
      <c r="FEP38"/>
      <c r="FEQ38"/>
      <c r="FER38"/>
      <c r="FES38"/>
      <c r="FET38"/>
      <c r="FEU38"/>
      <c r="FEV38"/>
      <c r="FEW38"/>
      <c r="FEX38"/>
      <c r="FEY38"/>
      <c r="FEZ38"/>
      <c r="FFA38"/>
      <c r="FFB38"/>
      <c r="FFC38"/>
      <c r="FFD38"/>
      <c r="FFE38"/>
      <c r="FFF38"/>
      <c r="FFG38"/>
      <c r="FFH38"/>
      <c r="FFI38"/>
      <c r="FFJ38"/>
      <c r="FFK38"/>
      <c r="FFL38"/>
      <c r="FFM38"/>
      <c r="FFN38"/>
      <c r="FFO38"/>
      <c r="FFP38"/>
      <c r="FFQ38"/>
      <c r="FFR38"/>
      <c r="FFS38"/>
      <c r="FFT38"/>
      <c r="FFU38"/>
      <c r="FFV38"/>
      <c r="FFW38"/>
      <c r="FFX38"/>
      <c r="FFY38"/>
      <c r="FFZ38"/>
      <c r="FGA38"/>
      <c r="FGB38"/>
      <c r="FGC38"/>
      <c r="FGD38"/>
      <c r="FGE38"/>
      <c r="FGF38"/>
      <c r="FGG38"/>
      <c r="FGH38"/>
      <c r="FGI38"/>
      <c r="FGJ38"/>
      <c r="FGK38"/>
      <c r="FGL38"/>
      <c r="FGM38"/>
      <c r="FGN38"/>
      <c r="FGO38"/>
      <c r="FGP38"/>
      <c r="FGQ38"/>
      <c r="FGR38"/>
      <c r="FGS38"/>
      <c r="FGT38"/>
      <c r="FGU38"/>
      <c r="FGV38"/>
      <c r="FGW38"/>
      <c r="FGX38"/>
      <c r="FGY38"/>
      <c r="FGZ38"/>
      <c r="FHA38"/>
      <c r="FHB38"/>
      <c r="FHC38"/>
      <c r="FHD38"/>
      <c r="FHE38"/>
      <c r="FHF38"/>
      <c r="FHG38"/>
      <c r="FHH38"/>
      <c r="FHI38"/>
      <c r="FHJ38"/>
      <c r="FHK38"/>
      <c r="FHL38"/>
      <c r="FHM38"/>
      <c r="FHN38"/>
      <c r="FHO38"/>
      <c r="FHP38"/>
      <c r="FHQ38"/>
      <c r="FHR38"/>
      <c r="FHS38"/>
      <c r="FHT38"/>
      <c r="FHU38"/>
      <c r="FHV38"/>
      <c r="FHW38"/>
      <c r="FHX38"/>
      <c r="FHY38"/>
      <c r="FHZ38"/>
      <c r="FIA38"/>
      <c r="FIB38"/>
      <c r="FIC38"/>
      <c r="FID38"/>
      <c r="FIE38"/>
      <c r="FIF38"/>
      <c r="FIG38"/>
      <c r="FIH38"/>
      <c r="FII38"/>
      <c r="FIJ38"/>
      <c r="FIK38"/>
      <c r="FIL38"/>
      <c r="FIM38"/>
      <c r="FIN38"/>
      <c r="FIO38"/>
      <c r="FIP38"/>
      <c r="FIQ38"/>
      <c r="FIR38"/>
      <c r="FIS38"/>
      <c r="FIT38"/>
      <c r="FIU38"/>
      <c r="FIV38"/>
      <c r="FIW38"/>
      <c r="FIX38"/>
      <c r="FIY38"/>
      <c r="FIZ38"/>
      <c r="FJA38"/>
      <c r="FJB38"/>
      <c r="FJC38"/>
      <c r="FJD38"/>
      <c r="FJE38"/>
      <c r="FJF38"/>
      <c r="FJG38"/>
      <c r="FJH38"/>
      <c r="FJI38"/>
      <c r="FJJ38"/>
      <c r="FJK38"/>
      <c r="FJL38"/>
      <c r="FJM38"/>
      <c r="FJN38"/>
      <c r="FJO38"/>
      <c r="FJP38"/>
      <c r="FJQ38"/>
      <c r="FJR38"/>
      <c r="FJS38"/>
      <c r="FJT38"/>
      <c r="FJU38"/>
      <c r="FJV38"/>
      <c r="FJW38"/>
      <c r="FJX38"/>
      <c r="FJY38"/>
      <c r="FJZ38"/>
      <c r="FKA38"/>
      <c r="FKB38"/>
      <c r="FKC38"/>
      <c r="FKD38"/>
      <c r="FKE38"/>
      <c r="FKF38"/>
      <c r="FKG38"/>
      <c r="FKH38"/>
      <c r="FKI38"/>
      <c r="FKJ38"/>
      <c r="FKK38"/>
      <c r="FKL38"/>
      <c r="FKM38"/>
      <c r="FKN38"/>
      <c r="FKO38"/>
      <c r="FKP38"/>
      <c r="FKQ38"/>
      <c r="FKR38"/>
      <c r="FKS38"/>
      <c r="FKT38"/>
      <c r="FKU38"/>
      <c r="FKV38"/>
      <c r="FKW38"/>
      <c r="FKX38"/>
      <c r="FKY38"/>
      <c r="FKZ38"/>
      <c r="FLA38"/>
      <c r="FLB38"/>
      <c r="FLC38"/>
      <c r="FLD38"/>
      <c r="FLE38"/>
      <c r="FLF38"/>
      <c r="FLG38"/>
      <c r="FLH38"/>
      <c r="FLI38"/>
      <c r="FLJ38"/>
      <c r="FLK38"/>
      <c r="FLL38"/>
      <c r="FLM38"/>
      <c r="FLN38"/>
      <c r="FLO38"/>
      <c r="FLP38"/>
      <c r="FLQ38"/>
      <c r="FLR38"/>
      <c r="FLS38"/>
      <c r="FLT38"/>
      <c r="FLU38"/>
      <c r="FLV38"/>
      <c r="FLW38"/>
      <c r="FLX38"/>
      <c r="FLY38"/>
      <c r="FLZ38"/>
      <c r="FMA38"/>
      <c r="FMB38"/>
      <c r="FMC38"/>
      <c r="FMD38"/>
      <c r="FME38"/>
      <c r="FMF38"/>
      <c r="FMG38"/>
      <c r="FMH38"/>
      <c r="FMI38"/>
      <c r="FMJ38"/>
      <c r="FMK38"/>
      <c r="FML38"/>
      <c r="FMM38"/>
      <c r="FMN38"/>
      <c r="FMO38"/>
      <c r="FMP38"/>
      <c r="FMQ38"/>
      <c r="FMR38"/>
      <c r="FMS38"/>
      <c r="FMT38"/>
      <c r="FMU38"/>
      <c r="FMV38"/>
      <c r="FMW38"/>
      <c r="FMX38"/>
      <c r="FMY38"/>
      <c r="FMZ38"/>
      <c r="FNA38"/>
      <c r="FNB38"/>
      <c r="FNC38"/>
      <c r="FND38"/>
      <c r="FNE38"/>
      <c r="FNF38"/>
      <c r="FNG38"/>
      <c r="FNH38"/>
      <c r="FNI38"/>
      <c r="FNJ38"/>
      <c r="FNK38"/>
      <c r="FNL38"/>
      <c r="FNM38"/>
      <c r="FNN38"/>
      <c r="FNO38"/>
      <c r="FNP38"/>
      <c r="FNQ38"/>
      <c r="FNR38"/>
      <c r="FNS38"/>
      <c r="FNT38"/>
      <c r="FNU38"/>
      <c r="FNV38"/>
      <c r="FNW38"/>
      <c r="FNX38"/>
      <c r="FNY38"/>
      <c r="FNZ38"/>
      <c r="FOA38"/>
      <c r="FOB38"/>
      <c r="FOC38"/>
      <c r="FOD38"/>
      <c r="FOE38"/>
      <c r="FOF38"/>
      <c r="FOG38"/>
      <c r="FOH38"/>
      <c r="FOI38"/>
      <c r="FOJ38"/>
      <c r="FOK38"/>
      <c r="FOL38"/>
      <c r="FOM38"/>
      <c r="FON38"/>
      <c r="FOO38"/>
      <c r="FOP38"/>
      <c r="FOQ38"/>
      <c r="FOR38"/>
      <c r="FOS38"/>
      <c r="FOT38"/>
      <c r="FOU38"/>
      <c r="FOV38"/>
      <c r="FOW38"/>
      <c r="FOX38"/>
      <c r="FOY38"/>
      <c r="FOZ38"/>
      <c r="FPA38"/>
      <c r="FPB38"/>
      <c r="FPC38"/>
      <c r="FPD38"/>
      <c r="FPE38"/>
      <c r="FPF38"/>
      <c r="FPG38"/>
      <c r="FPH38"/>
      <c r="FPI38"/>
      <c r="FPJ38"/>
      <c r="FPK38"/>
      <c r="FPL38"/>
      <c r="FPM38"/>
      <c r="FPN38"/>
      <c r="FPO38"/>
      <c r="FPP38"/>
      <c r="FPQ38"/>
      <c r="FPR38"/>
      <c r="FPS38"/>
      <c r="FPT38"/>
      <c r="FPU38"/>
      <c r="FPV38"/>
      <c r="FPW38"/>
      <c r="FPX38"/>
      <c r="FPY38"/>
      <c r="FPZ38"/>
      <c r="FQA38"/>
      <c r="FQB38"/>
      <c r="FQC38"/>
      <c r="FQD38"/>
      <c r="FQE38"/>
      <c r="FQF38"/>
      <c r="FQG38"/>
      <c r="FQH38"/>
      <c r="FQI38"/>
      <c r="FQJ38"/>
      <c r="FQK38"/>
      <c r="FQL38"/>
      <c r="FQM38"/>
      <c r="FQN38"/>
      <c r="FQO38"/>
      <c r="FQP38"/>
      <c r="FQQ38"/>
      <c r="FQR38"/>
      <c r="FQS38"/>
      <c r="FQT38"/>
      <c r="FQU38"/>
      <c r="FQV38"/>
      <c r="FQW38"/>
      <c r="FQX38"/>
      <c r="FQY38"/>
      <c r="FQZ38"/>
      <c r="FRA38"/>
      <c r="FRB38"/>
      <c r="FRC38"/>
      <c r="FRD38"/>
      <c r="FRE38"/>
      <c r="FRF38"/>
      <c r="FRG38"/>
      <c r="FRH38"/>
      <c r="FRI38"/>
      <c r="FRJ38"/>
      <c r="FRK38"/>
      <c r="FRL38"/>
      <c r="FRM38"/>
      <c r="FRN38"/>
      <c r="FRO38"/>
      <c r="FRP38"/>
      <c r="FRQ38"/>
      <c r="FRR38"/>
      <c r="FRS38"/>
      <c r="FRT38"/>
      <c r="FRU38"/>
      <c r="FRV38"/>
      <c r="FRW38"/>
      <c r="FRX38"/>
      <c r="FRY38"/>
      <c r="FRZ38"/>
      <c r="FSA38"/>
      <c r="FSB38"/>
      <c r="FSC38"/>
      <c r="FSD38"/>
      <c r="FSE38"/>
      <c r="FSF38"/>
      <c r="FSG38"/>
      <c r="FSH38"/>
      <c r="FSI38"/>
      <c r="FSJ38"/>
      <c r="FSK38"/>
      <c r="FSL38"/>
      <c r="FSM38"/>
      <c r="FSN38"/>
      <c r="FSO38"/>
      <c r="FSP38"/>
      <c r="FSQ38"/>
      <c r="FSR38"/>
      <c r="FSS38"/>
      <c r="FST38"/>
      <c r="FSU38"/>
      <c r="FSV38"/>
      <c r="FSW38"/>
      <c r="FSX38"/>
      <c r="FSY38"/>
      <c r="FSZ38"/>
      <c r="FTA38"/>
      <c r="FTB38"/>
      <c r="FTC38"/>
      <c r="FTD38"/>
      <c r="FTE38"/>
      <c r="FTF38"/>
      <c r="FTG38"/>
      <c r="FTH38"/>
      <c r="FTI38"/>
      <c r="FTJ38"/>
      <c r="FTK38"/>
      <c r="FTL38"/>
      <c r="FTM38"/>
      <c r="FTN38"/>
      <c r="FTO38"/>
      <c r="FTP38"/>
      <c r="FTQ38"/>
      <c r="FTR38"/>
      <c r="FTS38"/>
      <c r="FTT38"/>
      <c r="FTU38"/>
      <c r="FTV38"/>
      <c r="FTW38"/>
      <c r="FTX38"/>
      <c r="FTY38"/>
      <c r="FTZ38"/>
      <c r="FUA38"/>
      <c r="FUB38"/>
      <c r="FUC38"/>
      <c r="FUD38"/>
      <c r="FUE38"/>
      <c r="FUF38"/>
      <c r="FUG38"/>
      <c r="FUH38"/>
      <c r="FUI38"/>
      <c r="FUJ38"/>
      <c r="FUK38"/>
      <c r="FUL38"/>
      <c r="FUM38"/>
      <c r="FUN38"/>
      <c r="FUO38"/>
      <c r="FUP38"/>
      <c r="FUQ38"/>
      <c r="FUR38"/>
      <c r="FUS38"/>
      <c r="FUT38"/>
      <c r="FUU38"/>
      <c r="FUV38"/>
      <c r="FUW38"/>
      <c r="FUX38"/>
      <c r="FUY38"/>
      <c r="FUZ38"/>
      <c r="FVA38"/>
      <c r="FVB38"/>
      <c r="FVC38"/>
      <c r="FVD38"/>
      <c r="FVE38"/>
      <c r="FVF38"/>
      <c r="FVG38"/>
      <c r="FVH38"/>
      <c r="FVI38"/>
      <c r="FVJ38"/>
      <c r="FVK38"/>
      <c r="FVL38"/>
      <c r="FVM38"/>
      <c r="FVN38"/>
      <c r="FVO38"/>
      <c r="FVP38"/>
      <c r="FVQ38"/>
      <c r="FVR38"/>
      <c r="FVS38"/>
      <c r="FVT38"/>
      <c r="FVU38"/>
      <c r="FVV38"/>
      <c r="FVW38"/>
      <c r="FVX38"/>
      <c r="FVY38"/>
      <c r="FVZ38"/>
      <c r="FWA38"/>
      <c r="FWB38"/>
      <c r="FWC38"/>
      <c r="FWD38"/>
      <c r="FWE38"/>
      <c r="FWF38"/>
      <c r="FWG38"/>
      <c r="FWH38"/>
      <c r="FWI38"/>
      <c r="FWJ38"/>
      <c r="FWK38"/>
      <c r="FWL38"/>
      <c r="FWM38"/>
      <c r="FWN38"/>
      <c r="FWO38"/>
      <c r="FWP38"/>
      <c r="FWQ38"/>
      <c r="FWR38"/>
      <c r="FWS38"/>
      <c r="FWT38"/>
      <c r="FWU38"/>
      <c r="FWV38"/>
      <c r="FWW38"/>
      <c r="FWX38"/>
      <c r="FWY38"/>
      <c r="FWZ38"/>
      <c r="FXA38"/>
      <c r="FXB38"/>
      <c r="FXC38"/>
      <c r="FXD38"/>
      <c r="FXE38"/>
      <c r="FXF38"/>
      <c r="FXG38"/>
      <c r="FXH38"/>
      <c r="FXI38"/>
      <c r="FXJ38"/>
      <c r="FXK38"/>
      <c r="FXL38"/>
      <c r="FXM38"/>
      <c r="FXN38"/>
      <c r="FXO38"/>
      <c r="FXP38"/>
      <c r="FXQ38"/>
      <c r="FXR38"/>
      <c r="FXS38"/>
      <c r="FXT38"/>
      <c r="FXU38"/>
      <c r="FXV38"/>
      <c r="FXW38"/>
      <c r="FXX38"/>
      <c r="FXY38"/>
      <c r="FXZ38"/>
      <c r="FYA38"/>
      <c r="FYB38"/>
      <c r="FYC38"/>
      <c r="FYD38"/>
      <c r="FYE38"/>
      <c r="FYF38"/>
      <c r="FYG38"/>
      <c r="FYH38"/>
      <c r="FYI38"/>
      <c r="FYJ38"/>
      <c r="FYK38"/>
      <c r="FYL38"/>
      <c r="FYM38"/>
      <c r="FYN38"/>
      <c r="FYO38"/>
      <c r="FYP38"/>
      <c r="FYQ38"/>
      <c r="FYR38"/>
      <c r="FYS38"/>
      <c r="FYT38"/>
      <c r="FYU38"/>
      <c r="FYV38"/>
      <c r="FYW38"/>
      <c r="FYX38"/>
      <c r="FYY38"/>
      <c r="FYZ38"/>
      <c r="FZA38"/>
      <c r="FZB38"/>
      <c r="FZC38"/>
      <c r="FZD38"/>
      <c r="FZE38"/>
      <c r="FZF38"/>
      <c r="FZG38"/>
      <c r="FZH38"/>
      <c r="FZI38"/>
      <c r="FZJ38"/>
      <c r="FZK38"/>
      <c r="FZL38"/>
      <c r="FZM38"/>
      <c r="FZN38"/>
      <c r="FZO38"/>
      <c r="FZP38"/>
      <c r="FZQ38"/>
      <c r="FZR38"/>
      <c r="FZS38"/>
      <c r="FZT38"/>
      <c r="FZU38"/>
      <c r="FZV38"/>
      <c r="FZW38"/>
      <c r="FZX38"/>
      <c r="FZY38"/>
      <c r="FZZ38"/>
      <c r="GAA38"/>
      <c r="GAB38"/>
      <c r="GAC38"/>
      <c r="GAD38"/>
      <c r="GAE38"/>
      <c r="GAF38"/>
      <c r="GAG38"/>
      <c r="GAH38"/>
      <c r="GAI38"/>
      <c r="GAJ38"/>
      <c r="GAK38"/>
      <c r="GAL38"/>
      <c r="GAM38"/>
      <c r="GAN38"/>
      <c r="GAO38"/>
      <c r="GAP38"/>
      <c r="GAQ38"/>
      <c r="GAR38"/>
      <c r="GAS38"/>
      <c r="GAT38"/>
      <c r="GAU38"/>
      <c r="GAV38"/>
      <c r="GAW38"/>
      <c r="GAX38"/>
      <c r="GAY38"/>
      <c r="GAZ38"/>
      <c r="GBA38"/>
      <c r="GBB38"/>
      <c r="GBC38"/>
      <c r="GBD38"/>
      <c r="GBE38"/>
      <c r="GBF38"/>
      <c r="GBG38"/>
      <c r="GBH38"/>
      <c r="GBI38"/>
      <c r="GBJ38"/>
      <c r="GBK38"/>
      <c r="GBL38"/>
      <c r="GBM38"/>
      <c r="GBN38"/>
      <c r="GBO38"/>
      <c r="GBP38"/>
      <c r="GBQ38"/>
      <c r="GBR38"/>
      <c r="GBS38"/>
      <c r="GBT38"/>
      <c r="GBU38"/>
      <c r="GBV38"/>
      <c r="GBW38"/>
      <c r="GBX38"/>
      <c r="GBY38"/>
      <c r="GBZ38"/>
      <c r="GCA38"/>
      <c r="GCB38"/>
      <c r="GCC38"/>
      <c r="GCD38"/>
      <c r="GCE38"/>
      <c r="GCF38"/>
      <c r="GCG38"/>
      <c r="GCH38"/>
      <c r="GCI38"/>
      <c r="GCJ38"/>
      <c r="GCK38"/>
      <c r="GCL38"/>
      <c r="GCM38"/>
      <c r="GCN38"/>
      <c r="GCO38"/>
      <c r="GCP38"/>
      <c r="GCQ38"/>
      <c r="GCR38"/>
      <c r="GCS38"/>
      <c r="GCT38"/>
      <c r="GCU38"/>
      <c r="GCV38"/>
      <c r="GCW38"/>
      <c r="GCX38"/>
      <c r="GCY38"/>
      <c r="GCZ38"/>
      <c r="GDA38"/>
      <c r="GDB38"/>
      <c r="GDC38"/>
      <c r="GDD38"/>
      <c r="GDE38"/>
      <c r="GDF38"/>
      <c r="GDG38"/>
      <c r="GDH38"/>
      <c r="GDI38"/>
      <c r="GDJ38"/>
      <c r="GDK38"/>
      <c r="GDL38"/>
      <c r="GDM38"/>
      <c r="GDN38"/>
      <c r="GDO38"/>
      <c r="GDP38"/>
      <c r="GDQ38"/>
      <c r="GDR38"/>
      <c r="GDS38"/>
      <c r="GDT38"/>
      <c r="GDU38"/>
      <c r="GDV38"/>
      <c r="GDW38"/>
      <c r="GDX38"/>
      <c r="GDY38"/>
      <c r="GDZ38"/>
      <c r="GEA38"/>
      <c r="GEB38"/>
      <c r="GEC38"/>
      <c r="GED38"/>
      <c r="GEE38"/>
      <c r="GEF38"/>
      <c r="GEG38"/>
      <c r="GEH38"/>
      <c r="GEI38"/>
      <c r="GEJ38"/>
      <c r="GEK38"/>
      <c r="GEL38"/>
      <c r="GEM38"/>
      <c r="GEN38"/>
      <c r="GEO38"/>
      <c r="GEP38"/>
      <c r="GEQ38"/>
      <c r="GER38"/>
      <c r="GES38"/>
      <c r="GET38"/>
      <c r="GEU38"/>
      <c r="GEV38"/>
      <c r="GEW38"/>
      <c r="GEX38"/>
      <c r="GEY38"/>
      <c r="GEZ38"/>
      <c r="GFA38"/>
      <c r="GFB38"/>
      <c r="GFC38"/>
      <c r="GFD38"/>
      <c r="GFE38"/>
      <c r="GFF38"/>
      <c r="GFG38"/>
      <c r="GFH38"/>
      <c r="GFI38"/>
      <c r="GFJ38"/>
      <c r="GFK38"/>
      <c r="GFL38"/>
      <c r="GFM38"/>
      <c r="GFN38"/>
      <c r="GFO38"/>
      <c r="GFP38"/>
      <c r="GFQ38"/>
      <c r="GFR38"/>
      <c r="GFS38"/>
      <c r="GFT38"/>
      <c r="GFU38"/>
      <c r="GFV38"/>
      <c r="GFW38"/>
      <c r="GFX38"/>
      <c r="GFY38"/>
      <c r="GFZ38"/>
      <c r="GGA38"/>
      <c r="GGB38"/>
      <c r="GGC38"/>
      <c r="GGD38"/>
      <c r="GGE38"/>
      <c r="GGF38"/>
      <c r="GGG38"/>
      <c r="GGH38"/>
      <c r="GGI38"/>
      <c r="GGJ38"/>
      <c r="GGK38"/>
      <c r="GGL38"/>
      <c r="GGM38"/>
      <c r="GGN38"/>
      <c r="GGO38"/>
      <c r="GGP38"/>
      <c r="GGQ38"/>
      <c r="GGR38"/>
      <c r="GGS38"/>
      <c r="GGT38"/>
      <c r="GGU38"/>
      <c r="GGV38"/>
      <c r="GGW38"/>
      <c r="GGX38"/>
      <c r="GGY38"/>
      <c r="GGZ38"/>
      <c r="GHA38"/>
      <c r="GHB38"/>
      <c r="GHC38"/>
      <c r="GHD38"/>
      <c r="GHE38"/>
      <c r="GHF38"/>
      <c r="GHG38"/>
      <c r="GHH38"/>
      <c r="GHI38"/>
      <c r="GHJ38"/>
      <c r="GHK38"/>
      <c r="GHL38"/>
      <c r="GHM38"/>
      <c r="GHN38"/>
      <c r="GHO38"/>
      <c r="GHP38"/>
      <c r="GHQ38"/>
      <c r="GHR38"/>
      <c r="GHS38"/>
      <c r="GHT38"/>
      <c r="GHU38"/>
      <c r="GHV38"/>
      <c r="GHW38"/>
      <c r="GHX38"/>
      <c r="GHY38"/>
      <c r="GHZ38"/>
      <c r="GIA38"/>
      <c r="GIB38"/>
      <c r="GIC38"/>
      <c r="GID38"/>
      <c r="GIE38"/>
      <c r="GIF38"/>
      <c r="GIG38"/>
      <c r="GIH38"/>
      <c r="GII38"/>
      <c r="GIJ38"/>
      <c r="GIK38"/>
      <c r="GIL38"/>
      <c r="GIM38"/>
      <c r="GIN38"/>
      <c r="GIO38"/>
      <c r="GIP38"/>
      <c r="GIQ38"/>
      <c r="GIR38"/>
      <c r="GIS38"/>
      <c r="GIT38"/>
      <c r="GIU38"/>
      <c r="GIV38"/>
      <c r="GIW38"/>
      <c r="GIX38"/>
      <c r="GIY38"/>
      <c r="GIZ38"/>
      <c r="GJA38"/>
      <c r="GJB38"/>
      <c r="GJC38"/>
      <c r="GJD38"/>
      <c r="GJE38"/>
      <c r="GJF38"/>
      <c r="GJG38"/>
      <c r="GJH38"/>
      <c r="GJI38"/>
      <c r="GJJ38"/>
      <c r="GJK38"/>
      <c r="GJL38"/>
      <c r="GJM38"/>
      <c r="GJN38"/>
      <c r="GJO38"/>
      <c r="GJP38"/>
      <c r="GJQ38"/>
      <c r="GJR38"/>
      <c r="GJS38"/>
      <c r="GJT38"/>
      <c r="GJU38"/>
      <c r="GJV38"/>
      <c r="GJW38"/>
      <c r="GJX38"/>
      <c r="GJY38"/>
      <c r="GJZ38"/>
      <c r="GKA38"/>
      <c r="GKB38"/>
      <c r="GKC38"/>
      <c r="GKD38"/>
      <c r="GKE38"/>
      <c r="GKF38"/>
      <c r="GKG38"/>
      <c r="GKH38"/>
      <c r="GKI38"/>
      <c r="GKJ38"/>
      <c r="GKK38"/>
      <c r="GKL38"/>
      <c r="GKM38"/>
      <c r="GKN38"/>
      <c r="GKO38"/>
      <c r="GKP38"/>
      <c r="GKQ38"/>
      <c r="GKR38"/>
      <c r="GKS38"/>
      <c r="GKT38"/>
      <c r="GKU38"/>
      <c r="GKV38"/>
      <c r="GKW38"/>
      <c r="GKX38"/>
      <c r="GKY38"/>
      <c r="GKZ38"/>
      <c r="GLA38"/>
      <c r="GLB38"/>
      <c r="GLC38"/>
      <c r="GLD38"/>
      <c r="GLE38"/>
      <c r="GLF38"/>
      <c r="GLG38"/>
      <c r="GLH38"/>
      <c r="GLI38"/>
      <c r="GLJ38"/>
      <c r="GLK38"/>
      <c r="GLL38"/>
      <c r="GLM38"/>
      <c r="GLN38"/>
      <c r="GLO38"/>
      <c r="GLP38"/>
      <c r="GLQ38"/>
      <c r="GLR38"/>
      <c r="GLS38"/>
      <c r="GLT38"/>
      <c r="GLU38"/>
      <c r="GLV38"/>
      <c r="GLW38"/>
      <c r="GLX38"/>
      <c r="GLY38"/>
      <c r="GLZ38"/>
      <c r="GMA38"/>
      <c r="GMB38"/>
      <c r="GMC38"/>
      <c r="GMD38"/>
      <c r="GME38"/>
      <c r="GMF38"/>
      <c r="GMG38"/>
      <c r="GMH38"/>
      <c r="GMI38"/>
      <c r="GMJ38"/>
      <c r="GMK38"/>
      <c r="GML38"/>
      <c r="GMM38"/>
      <c r="GMN38"/>
      <c r="GMO38"/>
      <c r="GMP38"/>
      <c r="GMQ38"/>
      <c r="GMR38"/>
      <c r="GMS38"/>
      <c r="GMT38"/>
      <c r="GMU38"/>
      <c r="GMV38"/>
      <c r="GMW38"/>
      <c r="GMX38"/>
      <c r="GMY38"/>
      <c r="GMZ38"/>
      <c r="GNA38"/>
      <c r="GNB38"/>
      <c r="GNC38"/>
      <c r="GND38"/>
      <c r="GNE38"/>
      <c r="GNF38"/>
      <c r="GNG38"/>
      <c r="GNH38"/>
      <c r="GNI38"/>
      <c r="GNJ38"/>
      <c r="GNK38"/>
      <c r="GNL38"/>
      <c r="GNM38"/>
      <c r="GNN38"/>
      <c r="GNO38"/>
      <c r="GNP38"/>
      <c r="GNQ38"/>
      <c r="GNR38"/>
      <c r="GNS38"/>
      <c r="GNT38"/>
      <c r="GNU38"/>
      <c r="GNV38"/>
      <c r="GNW38"/>
      <c r="GNX38"/>
      <c r="GNY38"/>
      <c r="GNZ38"/>
      <c r="GOA38"/>
      <c r="GOB38"/>
      <c r="GOC38"/>
      <c r="GOD38"/>
      <c r="GOE38"/>
      <c r="GOF38"/>
      <c r="GOG38"/>
      <c r="GOH38"/>
      <c r="GOI38"/>
      <c r="GOJ38"/>
      <c r="GOK38"/>
      <c r="GOL38"/>
      <c r="GOM38"/>
      <c r="GON38"/>
      <c r="GOO38"/>
      <c r="GOP38"/>
      <c r="GOQ38"/>
      <c r="GOR38"/>
      <c r="GOS38"/>
      <c r="GOT38"/>
      <c r="GOU38"/>
      <c r="GOV38"/>
      <c r="GOW38"/>
      <c r="GOX38"/>
      <c r="GOY38"/>
      <c r="GOZ38"/>
      <c r="GPA38"/>
      <c r="GPB38"/>
      <c r="GPC38"/>
      <c r="GPD38"/>
      <c r="GPE38"/>
      <c r="GPF38"/>
      <c r="GPG38"/>
      <c r="GPH38"/>
      <c r="GPI38"/>
      <c r="GPJ38"/>
      <c r="GPK38"/>
      <c r="GPL38"/>
      <c r="GPM38"/>
      <c r="GPN38"/>
      <c r="GPO38"/>
      <c r="GPP38"/>
      <c r="GPQ38"/>
      <c r="GPR38"/>
      <c r="GPS38"/>
      <c r="GPT38"/>
      <c r="GPU38"/>
      <c r="GPV38"/>
      <c r="GPW38"/>
      <c r="GPX38"/>
      <c r="GPY38"/>
      <c r="GPZ38"/>
      <c r="GQA38"/>
      <c r="GQB38"/>
      <c r="GQC38"/>
      <c r="GQD38"/>
      <c r="GQE38"/>
      <c r="GQF38"/>
      <c r="GQG38"/>
      <c r="GQH38"/>
      <c r="GQI38"/>
      <c r="GQJ38"/>
      <c r="GQK38"/>
      <c r="GQL38"/>
      <c r="GQM38"/>
      <c r="GQN38"/>
      <c r="GQO38"/>
      <c r="GQP38"/>
      <c r="GQQ38"/>
      <c r="GQR38"/>
      <c r="GQS38"/>
      <c r="GQT38"/>
      <c r="GQU38"/>
      <c r="GQV38"/>
      <c r="GQW38"/>
      <c r="GQX38"/>
      <c r="GQY38"/>
      <c r="GQZ38"/>
      <c r="GRA38"/>
      <c r="GRB38"/>
      <c r="GRC38"/>
      <c r="GRD38"/>
      <c r="GRE38"/>
      <c r="GRF38"/>
      <c r="GRG38"/>
      <c r="GRH38"/>
      <c r="GRI38"/>
      <c r="GRJ38"/>
      <c r="GRK38"/>
      <c r="GRL38"/>
      <c r="GRM38"/>
      <c r="GRN38"/>
      <c r="GRO38"/>
      <c r="GRP38"/>
      <c r="GRQ38"/>
      <c r="GRR38"/>
      <c r="GRS38"/>
      <c r="GRT38"/>
      <c r="GRU38"/>
      <c r="GRV38"/>
      <c r="GRW38"/>
      <c r="GRX38"/>
      <c r="GRY38"/>
      <c r="GRZ38"/>
      <c r="GSA38"/>
      <c r="GSB38"/>
      <c r="GSC38"/>
      <c r="GSD38"/>
      <c r="GSE38"/>
      <c r="GSF38"/>
      <c r="GSG38"/>
      <c r="GSH38"/>
      <c r="GSI38"/>
      <c r="GSJ38"/>
      <c r="GSK38"/>
      <c r="GSL38"/>
      <c r="GSM38"/>
      <c r="GSN38"/>
      <c r="GSO38"/>
      <c r="GSP38"/>
      <c r="GSQ38"/>
      <c r="GSR38"/>
      <c r="GSS38"/>
      <c r="GST38"/>
      <c r="GSU38"/>
      <c r="GSV38"/>
      <c r="GSW38"/>
      <c r="GSX38"/>
      <c r="GSY38"/>
      <c r="GSZ38"/>
      <c r="GTA38"/>
      <c r="GTB38"/>
      <c r="GTC38"/>
      <c r="GTD38"/>
      <c r="GTE38"/>
      <c r="GTF38"/>
      <c r="GTG38"/>
      <c r="GTH38"/>
      <c r="GTI38"/>
      <c r="GTJ38"/>
      <c r="GTK38"/>
      <c r="GTL38"/>
      <c r="GTM38"/>
      <c r="GTN38"/>
      <c r="GTO38"/>
      <c r="GTP38"/>
      <c r="GTQ38"/>
      <c r="GTR38"/>
      <c r="GTS38"/>
      <c r="GTT38"/>
      <c r="GTU38"/>
      <c r="GTV38"/>
      <c r="GTW38"/>
      <c r="GTX38"/>
      <c r="GTY38"/>
      <c r="GTZ38"/>
      <c r="GUA38"/>
      <c r="GUB38"/>
      <c r="GUC38"/>
      <c r="GUD38"/>
      <c r="GUE38"/>
      <c r="GUF38"/>
      <c r="GUG38"/>
      <c r="GUH38"/>
      <c r="GUI38"/>
      <c r="GUJ38"/>
      <c r="GUK38"/>
      <c r="GUL38"/>
      <c r="GUM38"/>
      <c r="GUN38"/>
      <c r="GUO38"/>
      <c r="GUP38"/>
      <c r="GUQ38"/>
      <c r="GUR38"/>
      <c r="GUS38"/>
      <c r="GUT38"/>
      <c r="GUU38"/>
      <c r="GUV38"/>
      <c r="GUW38"/>
      <c r="GUX38"/>
      <c r="GUY38"/>
      <c r="GUZ38"/>
      <c r="GVA38"/>
      <c r="GVB38"/>
      <c r="GVC38"/>
      <c r="GVD38"/>
      <c r="GVE38"/>
      <c r="GVF38"/>
      <c r="GVG38"/>
      <c r="GVH38"/>
      <c r="GVI38"/>
      <c r="GVJ38"/>
      <c r="GVK38"/>
      <c r="GVL38"/>
      <c r="GVM38"/>
      <c r="GVN38"/>
      <c r="GVO38"/>
      <c r="GVP38"/>
      <c r="GVQ38"/>
      <c r="GVR38"/>
      <c r="GVS38"/>
      <c r="GVT38"/>
      <c r="GVU38"/>
      <c r="GVV38"/>
      <c r="GVW38"/>
      <c r="GVX38"/>
      <c r="GVY38"/>
      <c r="GVZ38"/>
      <c r="GWA38"/>
      <c r="GWB38"/>
      <c r="GWC38"/>
      <c r="GWD38"/>
      <c r="GWE38"/>
      <c r="GWF38"/>
      <c r="GWG38"/>
      <c r="GWH38"/>
      <c r="GWI38"/>
      <c r="GWJ38"/>
      <c r="GWK38"/>
      <c r="GWL38"/>
      <c r="GWM38"/>
      <c r="GWN38"/>
      <c r="GWO38"/>
      <c r="GWP38"/>
      <c r="GWQ38"/>
      <c r="GWR38"/>
      <c r="GWS38"/>
      <c r="GWT38"/>
      <c r="GWU38"/>
      <c r="GWV38"/>
      <c r="GWW38"/>
      <c r="GWX38"/>
      <c r="GWY38"/>
      <c r="GWZ38"/>
      <c r="GXA38"/>
      <c r="GXB38"/>
      <c r="GXC38"/>
      <c r="GXD38"/>
      <c r="GXE38"/>
      <c r="GXF38"/>
      <c r="GXG38"/>
      <c r="GXH38"/>
      <c r="GXI38"/>
      <c r="GXJ38"/>
      <c r="GXK38"/>
      <c r="GXL38"/>
      <c r="GXM38"/>
      <c r="GXN38"/>
      <c r="GXO38"/>
      <c r="GXP38"/>
      <c r="GXQ38"/>
      <c r="GXR38"/>
      <c r="GXS38"/>
      <c r="GXT38"/>
      <c r="GXU38"/>
      <c r="GXV38"/>
      <c r="GXW38"/>
      <c r="GXX38"/>
      <c r="GXY38"/>
      <c r="GXZ38"/>
      <c r="GYA38"/>
      <c r="GYB38"/>
      <c r="GYC38"/>
      <c r="GYD38"/>
      <c r="GYE38"/>
      <c r="GYF38"/>
      <c r="GYG38"/>
      <c r="GYH38"/>
      <c r="GYI38"/>
      <c r="GYJ38"/>
      <c r="GYK38"/>
      <c r="GYL38"/>
      <c r="GYM38"/>
      <c r="GYN38"/>
      <c r="GYO38"/>
      <c r="GYP38"/>
      <c r="GYQ38"/>
      <c r="GYR38"/>
      <c r="GYS38"/>
      <c r="GYT38"/>
      <c r="GYU38"/>
      <c r="GYV38"/>
      <c r="GYW38"/>
      <c r="GYX38"/>
      <c r="GYY38"/>
      <c r="GYZ38"/>
      <c r="GZA38"/>
      <c r="GZB38"/>
      <c r="GZC38"/>
      <c r="GZD38"/>
      <c r="GZE38"/>
      <c r="GZF38"/>
      <c r="GZG38"/>
      <c r="GZH38"/>
      <c r="GZI38"/>
      <c r="GZJ38"/>
      <c r="GZK38"/>
      <c r="GZL38"/>
      <c r="GZM38"/>
      <c r="GZN38"/>
      <c r="GZO38"/>
      <c r="GZP38"/>
      <c r="GZQ38"/>
      <c r="GZR38"/>
      <c r="GZS38"/>
      <c r="GZT38"/>
      <c r="GZU38"/>
      <c r="GZV38"/>
      <c r="GZW38"/>
      <c r="GZX38"/>
      <c r="GZY38"/>
      <c r="GZZ38"/>
      <c r="HAA38"/>
      <c r="HAB38"/>
      <c r="HAC38"/>
      <c r="HAD38"/>
      <c r="HAE38"/>
      <c r="HAF38"/>
      <c r="HAG38"/>
      <c r="HAH38"/>
      <c r="HAI38"/>
      <c r="HAJ38"/>
      <c r="HAK38"/>
      <c r="HAL38"/>
      <c r="HAM38"/>
      <c r="HAN38"/>
      <c r="HAO38"/>
      <c r="HAP38"/>
      <c r="HAQ38"/>
      <c r="HAR38"/>
      <c r="HAS38"/>
      <c r="HAT38"/>
      <c r="HAU38"/>
      <c r="HAV38"/>
      <c r="HAW38"/>
      <c r="HAX38"/>
      <c r="HAY38"/>
      <c r="HAZ38"/>
      <c r="HBA38"/>
      <c r="HBB38"/>
      <c r="HBC38"/>
      <c r="HBD38"/>
      <c r="HBE38"/>
      <c r="HBF38"/>
      <c r="HBG38"/>
      <c r="HBH38"/>
      <c r="HBI38"/>
      <c r="HBJ38"/>
      <c r="HBK38"/>
      <c r="HBL38"/>
      <c r="HBM38"/>
      <c r="HBN38"/>
      <c r="HBO38"/>
      <c r="HBP38"/>
      <c r="HBQ38"/>
      <c r="HBR38"/>
      <c r="HBS38"/>
      <c r="HBT38"/>
      <c r="HBU38"/>
      <c r="HBV38"/>
      <c r="HBW38"/>
      <c r="HBX38"/>
      <c r="HBY38"/>
      <c r="HBZ38"/>
      <c r="HCA38"/>
      <c r="HCB38"/>
      <c r="HCC38"/>
      <c r="HCD38"/>
      <c r="HCE38"/>
      <c r="HCF38"/>
      <c r="HCG38"/>
      <c r="HCH38"/>
      <c r="HCI38"/>
      <c r="HCJ38"/>
      <c r="HCK38"/>
      <c r="HCL38"/>
      <c r="HCM38"/>
      <c r="HCN38"/>
      <c r="HCO38"/>
      <c r="HCP38"/>
      <c r="HCQ38"/>
      <c r="HCR38"/>
      <c r="HCS38"/>
      <c r="HCT38"/>
      <c r="HCU38"/>
      <c r="HCV38"/>
      <c r="HCW38"/>
      <c r="HCX38"/>
      <c r="HCY38"/>
      <c r="HCZ38"/>
      <c r="HDA38"/>
      <c r="HDB38"/>
      <c r="HDC38"/>
      <c r="HDD38"/>
      <c r="HDE38"/>
      <c r="HDF38"/>
      <c r="HDG38"/>
      <c r="HDH38"/>
      <c r="HDI38"/>
      <c r="HDJ38"/>
      <c r="HDK38"/>
      <c r="HDL38"/>
      <c r="HDM38"/>
      <c r="HDN38"/>
      <c r="HDO38"/>
      <c r="HDP38"/>
      <c r="HDQ38"/>
      <c r="HDR38"/>
      <c r="HDS38"/>
      <c r="HDT38"/>
      <c r="HDU38"/>
      <c r="HDV38"/>
      <c r="HDW38"/>
      <c r="HDX38"/>
      <c r="HDY38"/>
      <c r="HDZ38"/>
      <c r="HEA38"/>
      <c r="HEB38"/>
      <c r="HEC38"/>
      <c r="HED38"/>
      <c r="HEE38"/>
      <c r="HEF38"/>
      <c r="HEG38"/>
      <c r="HEH38"/>
      <c r="HEI38"/>
      <c r="HEJ38"/>
      <c r="HEK38"/>
      <c r="HEL38"/>
      <c r="HEM38"/>
      <c r="HEN38"/>
      <c r="HEO38"/>
      <c r="HEP38"/>
      <c r="HEQ38"/>
      <c r="HER38"/>
      <c r="HES38"/>
      <c r="HET38"/>
      <c r="HEU38"/>
      <c r="HEV38"/>
      <c r="HEW38"/>
      <c r="HEX38"/>
      <c r="HEY38"/>
      <c r="HEZ38"/>
      <c r="HFA38"/>
      <c r="HFB38"/>
      <c r="HFC38"/>
      <c r="HFD38"/>
      <c r="HFE38"/>
      <c r="HFF38"/>
      <c r="HFG38"/>
      <c r="HFH38"/>
      <c r="HFI38"/>
      <c r="HFJ38"/>
      <c r="HFK38"/>
      <c r="HFL38"/>
      <c r="HFM38"/>
      <c r="HFN38"/>
      <c r="HFO38"/>
      <c r="HFP38"/>
      <c r="HFQ38"/>
      <c r="HFR38"/>
      <c r="HFS38"/>
      <c r="HFT38"/>
      <c r="HFU38"/>
      <c r="HFV38"/>
      <c r="HFW38"/>
      <c r="HFX38"/>
      <c r="HFY38"/>
      <c r="HFZ38"/>
      <c r="HGA38"/>
      <c r="HGB38"/>
      <c r="HGC38"/>
      <c r="HGD38"/>
      <c r="HGE38"/>
      <c r="HGF38"/>
      <c r="HGG38"/>
      <c r="HGH38"/>
      <c r="HGI38"/>
      <c r="HGJ38"/>
      <c r="HGK38"/>
      <c r="HGL38"/>
      <c r="HGM38"/>
      <c r="HGN38"/>
      <c r="HGO38"/>
      <c r="HGP38"/>
      <c r="HGQ38"/>
      <c r="HGR38"/>
      <c r="HGS38"/>
      <c r="HGT38"/>
      <c r="HGU38"/>
      <c r="HGV38"/>
      <c r="HGW38"/>
      <c r="HGX38"/>
      <c r="HGY38"/>
      <c r="HGZ38"/>
      <c r="HHA38"/>
      <c r="HHB38"/>
      <c r="HHC38"/>
      <c r="HHD38"/>
      <c r="HHE38"/>
      <c r="HHF38"/>
      <c r="HHG38"/>
      <c r="HHH38"/>
      <c r="HHI38"/>
      <c r="HHJ38"/>
      <c r="HHK38"/>
      <c r="HHL38"/>
      <c r="HHM38"/>
      <c r="HHN38"/>
      <c r="HHO38"/>
      <c r="HHP38"/>
      <c r="HHQ38"/>
      <c r="HHR38"/>
      <c r="HHS38"/>
      <c r="HHT38"/>
      <c r="HHU38"/>
      <c r="HHV38"/>
      <c r="HHW38"/>
      <c r="HHX38"/>
      <c r="HHY38"/>
      <c r="HHZ38"/>
      <c r="HIA38"/>
      <c r="HIB38"/>
      <c r="HIC38"/>
      <c r="HID38"/>
      <c r="HIE38"/>
      <c r="HIF38"/>
      <c r="HIG38"/>
      <c r="HIH38"/>
      <c r="HII38"/>
      <c r="HIJ38"/>
      <c r="HIK38"/>
      <c r="HIL38"/>
      <c r="HIM38"/>
      <c r="HIN38"/>
      <c r="HIO38"/>
      <c r="HIP38"/>
      <c r="HIQ38"/>
      <c r="HIR38"/>
      <c r="HIS38"/>
      <c r="HIT38"/>
      <c r="HIU38"/>
      <c r="HIV38"/>
      <c r="HIW38"/>
      <c r="HIX38"/>
      <c r="HIY38"/>
      <c r="HIZ38"/>
      <c r="HJA38"/>
      <c r="HJB38"/>
      <c r="HJC38"/>
      <c r="HJD38"/>
      <c r="HJE38"/>
      <c r="HJF38"/>
      <c r="HJG38"/>
      <c r="HJH38"/>
      <c r="HJI38"/>
      <c r="HJJ38"/>
      <c r="HJK38"/>
      <c r="HJL38"/>
      <c r="HJM38"/>
      <c r="HJN38"/>
      <c r="HJO38"/>
      <c r="HJP38"/>
      <c r="HJQ38"/>
      <c r="HJR38"/>
      <c r="HJS38"/>
      <c r="HJT38"/>
      <c r="HJU38"/>
      <c r="HJV38"/>
      <c r="HJW38"/>
      <c r="HJX38"/>
      <c r="HJY38"/>
      <c r="HJZ38"/>
      <c r="HKA38"/>
      <c r="HKB38"/>
      <c r="HKC38"/>
      <c r="HKD38"/>
      <c r="HKE38"/>
      <c r="HKF38"/>
      <c r="HKG38"/>
      <c r="HKH38"/>
      <c r="HKI38"/>
      <c r="HKJ38"/>
      <c r="HKK38"/>
      <c r="HKL38"/>
      <c r="HKM38"/>
      <c r="HKN38"/>
      <c r="HKO38"/>
      <c r="HKP38"/>
      <c r="HKQ38"/>
      <c r="HKR38"/>
      <c r="HKS38"/>
      <c r="HKT38"/>
      <c r="HKU38"/>
      <c r="HKV38"/>
      <c r="HKW38"/>
      <c r="HKX38"/>
      <c r="HKY38"/>
      <c r="HKZ38"/>
      <c r="HLA38"/>
      <c r="HLB38"/>
      <c r="HLC38"/>
      <c r="HLD38"/>
      <c r="HLE38"/>
      <c r="HLF38"/>
      <c r="HLG38"/>
      <c r="HLH38"/>
      <c r="HLI38"/>
      <c r="HLJ38"/>
      <c r="HLK38"/>
      <c r="HLL38"/>
      <c r="HLM38"/>
      <c r="HLN38"/>
      <c r="HLO38"/>
      <c r="HLP38"/>
      <c r="HLQ38"/>
      <c r="HLR38"/>
      <c r="HLS38"/>
      <c r="HLT38"/>
      <c r="HLU38"/>
      <c r="HLV38"/>
      <c r="HLW38"/>
      <c r="HLX38"/>
      <c r="HLY38"/>
      <c r="HLZ38"/>
      <c r="HMA38"/>
      <c r="HMB38"/>
      <c r="HMC38"/>
      <c r="HMD38"/>
      <c r="HME38"/>
      <c r="HMF38"/>
      <c r="HMG38"/>
      <c r="HMH38"/>
      <c r="HMI38"/>
      <c r="HMJ38"/>
      <c r="HMK38"/>
      <c r="HML38"/>
      <c r="HMM38"/>
      <c r="HMN38"/>
      <c r="HMO38"/>
      <c r="HMP38"/>
      <c r="HMQ38"/>
      <c r="HMR38"/>
      <c r="HMS38"/>
      <c r="HMT38"/>
      <c r="HMU38"/>
      <c r="HMV38"/>
      <c r="HMW38"/>
      <c r="HMX38"/>
      <c r="HMY38"/>
      <c r="HMZ38"/>
      <c r="HNA38"/>
      <c r="HNB38"/>
      <c r="HNC38"/>
      <c r="HND38"/>
      <c r="HNE38"/>
      <c r="HNF38"/>
      <c r="HNG38"/>
      <c r="HNH38"/>
      <c r="HNI38"/>
      <c r="HNJ38"/>
      <c r="HNK38"/>
      <c r="HNL38"/>
      <c r="HNM38"/>
      <c r="HNN38"/>
      <c r="HNO38"/>
      <c r="HNP38"/>
      <c r="HNQ38"/>
      <c r="HNR38"/>
      <c r="HNS38"/>
      <c r="HNT38"/>
      <c r="HNU38"/>
      <c r="HNV38"/>
      <c r="HNW38"/>
      <c r="HNX38"/>
      <c r="HNY38"/>
      <c r="HNZ38"/>
      <c r="HOA38"/>
      <c r="HOB38"/>
      <c r="HOC38"/>
      <c r="HOD38"/>
      <c r="HOE38"/>
      <c r="HOF38"/>
      <c r="HOG38"/>
      <c r="HOH38"/>
      <c r="HOI38"/>
      <c r="HOJ38"/>
      <c r="HOK38"/>
      <c r="HOL38"/>
      <c r="HOM38"/>
      <c r="HON38"/>
      <c r="HOO38"/>
      <c r="HOP38"/>
      <c r="HOQ38"/>
      <c r="HOR38"/>
      <c r="HOS38"/>
      <c r="HOT38"/>
      <c r="HOU38"/>
      <c r="HOV38"/>
      <c r="HOW38"/>
      <c r="HOX38"/>
      <c r="HOY38"/>
      <c r="HOZ38"/>
      <c r="HPA38"/>
      <c r="HPB38"/>
      <c r="HPC38"/>
      <c r="HPD38"/>
      <c r="HPE38"/>
      <c r="HPF38"/>
      <c r="HPG38"/>
      <c r="HPH38"/>
      <c r="HPI38"/>
      <c r="HPJ38"/>
      <c r="HPK38"/>
      <c r="HPL38"/>
      <c r="HPM38"/>
      <c r="HPN38"/>
      <c r="HPO38"/>
      <c r="HPP38"/>
      <c r="HPQ38"/>
      <c r="HPR38"/>
      <c r="HPS38"/>
      <c r="HPT38"/>
      <c r="HPU38"/>
      <c r="HPV38"/>
      <c r="HPW38"/>
      <c r="HPX38"/>
      <c r="HPY38"/>
      <c r="HPZ38"/>
      <c r="HQA38"/>
      <c r="HQB38"/>
      <c r="HQC38"/>
      <c r="HQD38"/>
      <c r="HQE38"/>
      <c r="HQF38"/>
      <c r="HQG38"/>
      <c r="HQH38"/>
      <c r="HQI38"/>
      <c r="HQJ38"/>
      <c r="HQK38"/>
      <c r="HQL38"/>
      <c r="HQM38"/>
      <c r="HQN38"/>
      <c r="HQO38"/>
      <c r="HQP38"/>
      <c r="HQQ38"/>
      <c r="HQR38"/>
      <c r="HQS38"/>
      <c r="HQT38"/>
      <c r="HQU38"/>
      <c r="HQV38"/>
      <c r="HQW38"/>
      <c r="HQX38"/>
      <c r="HQY38"/>
      <c r="HQZ38"/>
      <c r="HRA38"/>
      <c r="HRB38"/>
      <c r="HRC38"/>
      <c r="HRD38"/>
      <c r="HRE38"/>
      <c r="HRF38"/>
      <c r="HRG38"/>
      <c r="HRH38"/>
      <c r="HRI38"/>
      <c r="HRJ38"/>
      <c r="HRK38"/>
      <c r="HRL38"/>
      <c r="HRM38"/>
      <c r="HRN38"/>
      <c r="HRO38"/>
      <c r="HRP38"/>
      <c r="HRQ38"/>
      <c r="HRR38"/>
      <c r="HRS38"/>
      <c r="HRT38"/>
      <c r="HRU38"/>
      <c r="HRV38"/>
      <c r="HRW38"/>
      <c r="HRX38"/>
      <c r="HRY38"/>
      <c r="HRZ38"/>
      <c r="HSA38"/>
      <c r="HSB38"/>
      <c r="HSC38"/>
      <c r="HSD38"/>
      <c r="HSE38"/>
      <c r="HSF38"/>
      <c r="HSG38"/>
      <c r="HSH38"/>
      <c r="HSI38"/>
      <c r="HSJ38"/>
      <c r="HSK38"/>
      <c r="HSL38"/>
      <c r="HSM38"/>
      <c r="HSN38"/>
      <c r="HSO38"/>
      <c r="HSP38"/>
      <c r="HSQ38"/>
      <c r="HSR38"/>
      <c r="HSS38"/>
      <c r="HST38"/>
      <c r="HSU38"/>
      <c r="HSV38"/>
      <c r="HSW38"/>
      <c r="HSX38"/>
      <c r="HSY38"/>
      <c r="HSZ38"/>
      <c r="HTA38"/>
      <c r="HTB38"/>
      <c r="HTC38"/>
      <c r="HTD38"/>
      <c r="HTE38"/>
      <c r="HTF38"/>
      <c r="HTG38"/>
      <c r="HTH38"/>
      <c r="HTI38"/>
      <c r="HTJ38"/>
      <c r="HTK38"/>
      <c r="HTL38"/>
      <c r="HTM38"/>
      <c r="HTN38"/>
      <c r="HTO38"/>
      <c r="HTP38"/>
      <c r="HTQ38"/>
      <c r="HTR38"/>
      <c r="HTS38"/>
      <c r="HTT38"/>
      <c r="HTU38"/>
      <c r="HTV38"/>
      <c r="HTW38"/>
      <c r="HTX38"/>
      <c r="HTY38"/>
      <c r="HTZ38"/>
      <c r="HUA38"/>
      <c r="HUB38"/>
      <c r="HUC38"/>
      <c r="HUD38"/>
      <c r="HUE38"/>
      <c r="HUF38"/>
      <c r="HUG38"/>
      <c r="HUH38"/>
      <c r="HUI38"/>
      <c r="HUJ38"/>
      <c r="HUK38"/>
      <c r="HUL38"/>
      <c r="HUM38"/>
      <c r="HUN38"/>
      <c r="HUO38"/>
      <c r="HUP38"/>
      <c r="HUQ38"/>
      <c r="HUR38"/>
      <c r="HUS38"/>
      <c r="HUT38"/>
      <c r="HUU38"/>
      <c r="HUV38"/>
      <c r="HUW38"/>
      <c r="HUX38"/>
      <c r="HUY38"/>
      <c r="HUZ38"/>
      <c r="HVA38"/>
      <c r="HVB38"/>
      <c r="HVC38"/>
      <c r="HVD38"/>
      <c r="HVE38"/>
      <c r="HVF38"/>
      <c r="HVG38"/>
      <c r="HVH38"/>
      <c r="HVI38"/>
      <c r="HVJ38"/>
      <c r="HVK38"/>
      <c r="HVL38"/>
      <c r="HVM38"/>
      <c r="HVN38"/>
      <c r="HVO38"/>
      <c r="HVP38"/>
      <c r="HVQ38"/>
      <c r="HVR38"/>
      <c r="HVS38"/>
      <c r="HVT38"/>
      <c r="HVU38"/>
      <c r="HVV38"/>
      <c r="HVW38"/>
      <c r="HVX38"/>
      <c r="HVY38"/>
      <c r="HVZ38"/>
      <c r="HWA38"/>
      <c r="HWB38"/>
      <c r="HWC38"/>
      <c r="HWD38"/>
      <c r="HWE38"/>
      <c r="HWF38"/>
      <c r="HWG38"/>
      <c r="HWH38"/>
      <c r="HWI38"/>
      <c r="HWJ38"/>
      <c r="HWK38"/>
      <c r="HWL38"/>
      <c r="HWM38"/>
      <c r="HWN38"/>
      <c r="HWO38"/>
      <c r="HWP38"/>
      <c r="HWQ38"/>
      <c r="HWR38"/>
      <c r="HWS38"/>
      <c r="HWT38"/>
      <c r="HWU38"/>
      <c r="HWV38"/>
      <c r="HWW38"/>
      <c r="HWX38"/>
      <c r="HWY38"/>
      <c r="HWZ38"/>
      <c r="HXA38"/>
      <c r="HXB38"/>
      <c r="HXC38"/>
      <c r="HXD38"/>
      <c r="HXE38"/>
      <c r="HXF38"/>
      <c r="HXG38"/>
      <c r="HXH38"/>
      <c r="HXI38"/>
      <c r="HXJ38"/>
      <c r="HXK38"/>
      <c r="HXL38"/>
      <c r="HXM38"/>
      <c r="HXN38"/>
      <c r="HXO38"/>
      <c r="HXP38"/>
      <c r="HXQ38"/>
      <c r="HXR38"/>
      <c r="HXS38"/>
      <c r="HXT38"/>
      <c r="HXU38"/>
      <c r="HXV38"/>
      <c r="HXW38"/>
      <c r="HXX38"/>
      <c r="HXY38"/>
      <c r="HXZ38"/>
      <c r="HYA38"/>
      <c r="HYB38"/>
      <c r="HYC38"/>
      <c r="HYD38"/>
      <c r="HYE38"/>
      <c r="HYF38"/>
      <c r="HYG38"/>
      <c r="HYH38"/>
      <c r="HYI38"/>
      <c r="HYJ38"/>
      <c r="HYK38"/>
      <c r="HYL38"/>
      <c r="HYM38"/>
      <c r="HYN38"/>
      <c r="HYO38"/>
      <c r="HYP38"/>
      <c r="HYQ38"/>
      <c r="HYR38"/>
      <c r="HYS38"/>
      <c r="HYT38"/>
      <c r="HYU38"/>
      <c r="HYV38"/>
      <c r="HYW38"/>
      <c r="HYX38"/>
      <c r="HYY38"/>
      <c r="HYZ38"/>
      <c r="HZA38"/>
      <c r="HZB38"/>
      <c r="HZC38"/>
      <c r="HZD38"/>
      <c r="HZE38"/>
      <c r="HZF38"/>
      <c r="HZG38"/>
      <c r="HZH38"/>
      <c r="HZI38"/>
      <c r="HZJ38"/>
      <c r="HZK38"/>
      <c r="HZL38"/>
      <c r="HZM38"/>
      <c r="HZN38"/>
      <c r="HZO38"/>
      <c r="HZP38"/>
      <c r="HZQ38"/>
      <c r="HZR38"/>
      <c r="HZS38"/>
      <c r="HZT38"/>
      <c r="HZU38"/>
      <c r="HZV38"/>
      <c r="HZW38"/>
      <c r="HZX38"/>
      <c r="HZY38"/>
      <c r="HZZ38"/>
      <c r="IAA38"/>
      <c r="IAB38"/>
      <c r="IAC38"/>
      <c r="IAD38"/>
      <c r="IAE38"/>
      <c r="IAF38"/>
      <c r="IAG38"/>
      <c r="IAH38"/>
      <c r="IAI38"/>
      <c r="IAJ38"/>
      <c r="IAK38"/>
      <c r="IAL38"/>
      <c r="IAM38"/>
      <c r="IAN38"/>
      <c r="IAO38"/>
      <c r="IAP38"/>
      <c r="IAQ38"/>
      <c r="IAR38"/>
      <c r="IAS38"/>
      <c r="IAT38"/>
      <c r="IAU38"/>
      <c r="IAV38"/>
      <c r="IAW38"/>
      <c r="IAX38"/>
      <c r="IAY38"/>
      <c r="IAZ38"/>
      <c r="IBA38"/>
      <c r="IBB38"/>
      <c r="IBC38"/>
      <c r="IBD38"/>
      <c r="IBE38"/>
      <c r="IBF38"/>
      <c r="IBG38"/>
      <c r="IBH38"/>
      <c r="IBI38"/>
      <c r="IBJ38"/>
      <c r="IBK38"/>
      <c r="IBL38"/>
      <c r="IBM38"/>
      <c r="IBN38"/>
      <c r="IBO38"/>
      <c r="IBP38"/>
      <c r="IBQ38"/>
      <c r="IBR38"/>
      <c r="IBS38"/>
      <c r="IBT38"/>
      <c r="IBU38"/>
      <c r="IBV38"/>
      <c r="IBW38"/>
      <c r="IBX38"/>
      <c r="IBY38"/>
      <c r="IBZ38"/>
      <c r="ICA38"/>
      <c r="ICB38"/>
      <c r="ICC38"/>
      <c r="ICD38"/>
      <c r="ICE38"/>
      <c r="ICF38"/>
      <c r="ICG38"/>
      <c r="ICH38"/>
      <c r="ICI38"/>
      <c r="ICJ38"/>
      <c r="ICK38"/>
      <c r="ICL38"/>
      <c r="ICM38"/>
      <c r="ICN38"/>
      <c r="ICO38"/>
      <c r="ICP38"/>
      <c r="ICQ38"/>
      <c r="ICR38"/>
      <c r="ICS38"/>
      <c r="ICT38"/>
      <c r="ICU38"/>
      <c r="ICV38"/>
      <c r="ICW38"/>
      <c r="ICX38"/>
      <c r="ICY38"/>
      <c r="ICZ38"/>
      <c r="IDA38"/>
      <c r="IDB38"/>
      <c r="IDC38"/>
      <c r="IDD38"/>
      <c r="IDE38"/>
      <c r="IDF38"/>
      <c r="IDG38"/>
      <c r="IDH38"/>
      <c r="IDI38"/>
      <c r="IDJ38"/>
      <c r="IDK38"/>
      <c r="IDL38"/>
      <c r="IDM38"/>
      <c r="IDN38"/>
      <c r="IDO38"/>
      <c r="IDP38"/>
      <c r="IDQ38"/>
      <c r="IDR38"/>
      <c r="IDS38"/>
      <c r="IDT38"/>
      <c r="IDU38"/>
      <c r="IDV38"/>
      <c r="IDW38"/>
      <c r="IDX38"/>
      <c r="IDY38"/>
      <c r="IDZ38"/>
      <c r="IEA38"/>
      <c r="IEB38"/>
      <c r="IEC38"/>
      <c r="IED38"/>
      <c r="IEE38"/>
      <c r="IEF38"/>
      <c r="IEG38"/>
      <c r="IEH38"/>
      <c r="IEI38"/>
      <c r="IEJ38"/>
      <c r="IEK38"/>
      <c r="IEL38"/>
      <c r="IEM38"/>
      <c r="IEN38"/>
      <c r="IEO38"/>
      <c r="IEP38"/>
      <c r="IEQ38"/>
      <c r="IER38"/>
      <c r="IES38"/>
      <c r="IET38"/>
      <c r="IEU38"/>
      <c r="IEV38"/>
      <c r="IEW38"/>
      <c r="IEX38"/>
      <c r="IEY38"/>
      <c r="IEZ38"/>
      <c r="IFA38"/>
      <c r="IFB38"/>
      <c r="IFC38"/>
      <c r="IFD38"/>
      <c r="IFE38"/>
      <c r="IFF38"/>
      <c r="IFG38"/>
      <c r="IFH38"/>
      <c r="IFI38"/>
      <c r="IFJ38"/>
      <c r="IFK38"/>
      <c r="IFL38"/>
      <c r="IFM38"/>
      <c r="IFN38"/>
      <c r="IFO38"/>
      <c r="IFP38"/>
      <c r="IFQ38"/>
      <c r="IFR38"/>
      <c r="IFS38"/>
      <c r="IFT38"/>
      <c r="IFU38"/>
      <c r="IFV38"/>
      <c r="IFW38"/>
      <c r="IFX38"/>
      <c r="IFY38"/>
      <c r="IFZ38"/>
      <c r="IGA38"/>
      <c r="IGB38"/>
      <c r="IGC38"/>
      <c r="IGD38"/>
      <c r="IGE38"/>
      <c r="IGF38"/>
      <c r="IGG38"/>
      <c r="IGH38"/>
      <c r="IGI38"/>
      <c r="IGJ38"/>
      <c r="IGK38"/>
      <c r="IGL38"/>
      <c r="IGM38"/>
      <c r="IGN38"/>
      <c r="IGO38"/>
      <c r="IGP38"/>
      <c r="IGQ38"/>
      <c r="IGR38"/>
      <c r="IGS38"/>
      <c r="IGT38"/>
      <c r="IGU38"/>
      <c r="IGV38"/>
      <c r="IGW38"/>
      <c r="IGX38"/>
      <c r="IGY38"/>
      <c r="IGZ38"/>
      <c r="IHA38"/>
      <c r="IHB38"/>
      <c r="IHC38"/>
      <c r="IHD38"/>
      <c r="IHE38"/>
      <c r="IHF38"/>
      <c r="IHG38"/>
      <c r="IHH38"/>
      <c r="IHI38"/>
      <c r="IHJ38"/>
      <c r="IHK38"/>
      <c r="IHL38"/>
      <c r="IHM38"/>
      <c r="IHN38"/>
      <c r="IHO38"/>
      <c r="IHP38"/>
      <c r="IHQ38"/>
      <c r="IHR38"/>
      <c r="IHS38"/>
      <c r="IHT38"/>
      <c r="IHU38"/>
      <c r="IHV38"/>
      <c r="IHW38"/>
      <c r="IHX38"/>
      <c r="IHY38"/>
      <c r="IHZ38"/>
      <c r="IIA38"/>
      <c r="IIB38"/>
      <c r="IIC38"/>
      <c r="IID38"/>
      <c r="IIE38"/>
      <c r="IIF38"/>
      <c r="IIG38"/>
      <c r="IIH38"/>
      <c r="III38"/>
      <c r="IIJ38"/>
      <c r="IIK38"/>
      <c r="IIL38"/>
      <c r="IIM38"/>
      <c r="IIN38"/>
      <c r="IIO38"/>
      <c r="IIP38"/>
      <c r="IIQ38"/>
      <c r="IIR38"/>
      <c r="IIS38"/>
      <c r="IIT38"/>
      <c r="IIU38"/>
      <c r="IIV38"/>
      <c r="IIW38"/>
      <c r="IIX38"/>
      <c r="IIY38"/>
      <c r="IIZ38"/>
      <c r="IJA38"/>
      <c r="IJB38"/>
      <c r="IJC38"/>
      <c r="IJD38"/>
      <c r="IJE38"/>
      <c r="IJF38"/>
      <c r="IJG38"/>
      <c r="IJH38"/>
      <c r="IJI38"/>
      <c r="IJJ38"/>
      <c r="IJK38"/>
      <c r="IJL38"/>
      <c r="IJM38"/>
      <c r="IJN38"/>
      <c r="IJO38"/>
      <c r="IJP38"/>
      <c r="IJQ38"/>
      <c r="IJR38"/>
      <c r="IJS38"/>
      <c r="IJT38"/>
      <c r="IJU38"/>
      <c r="IJV38"/>
      <c r="IJW38"/>
      <c r="IJX38"/>
      <c r="IJY38"/>
      <c r="IJZ38"/>
      <c r="IKA38"/>
      <c r="IKB38"/>
      <c r="IKC38"/>
      <c r="IKD38"/>
      <c r="IKE38"/>
      <c r="IKF38"/>
      <c r="IKG38"/>
      <c r="IKH38"/>
      <c r="IKI38"/>
      <c r="IKJ38"/>
      <c r="IKK38"/>
      <c r="IKL38"/>
      <c r="IKM38"/>
      <c r="IKN38"/>
      <c r="IKO38"/>
      <c r="IKP38"/>
      <c r="IKQ38"/>
      <c r="IKR38"/>
      <c r="IKS38"/>
      <c r="IKT38"/>
      <c r="IKU38"/>
      <c r="IKV38"/>
      <c r="IKW38"/>
      <c r="IKX38"/>
      <c r="IKY38"/>
      <c r="IKZ38"/>
      <c r="ILA38"/>
      <c r="ILB38"/>
      <c r="ILC38"/>
      <c r="ILD38"/>
      <c r="ILE38"/>
      <c r="ILF38"/>
      <c r="ILG38"/>
      <c r="ILH38"/>
      <c r="ILI38"/>
      <c r="ILJ38"/>
      <c r="ILK38"/>
      <c r="ILL38"/>
      <c r="ILM38"/>
      <c r="ILN38"/>
      <c r="ILO38"/>
      <c r="ILP38"/>
      <c r="ILQ38"/>
      <c r="ILR38"/>
      <c r="ILS38"/>
      <c r="ILT38"/>
      <c r="ILU38"/>
      <c r="ILV38"/>
      <c r="ILW38"/>
      <c r="ILX38"/>
      <c r="ILY38"/>
      <c r="ILZ38"/>
      <c r="IMA38"/>
      <c r="IMB38"/>
      <c r="IMC38"/>
      <c r="IMD38"/>
      <c r="IME38"/>
      <c r="IMF38"/>
      <c r="IMG38"/>
      <c r="IMH38"/>
      <c r="IMI38"/>
      <c r="IMJ38"/>
      <c r="IMK38"/>
      <c r="IML38"/>
      <c r="IMM38"/>
      <c r="IMN38"/>
      <c r="IMO38"/>
      <c r="IMP38"/>
      <c r="IMQ38"/>
      <c r="IMR38"/>
      <c r="IMS38"/>
      <c r="IMT38"/>
      <c r="IMU38"/>
      <c r="IMV38"/>
      <c r="IMW38"/>
      <c r="IMX38"/>
      <c r="IMY38"/>
      <c r="IMZ38"/>
      <c r="INA38"/>
      <c r="INB38"/>
      <c r="INC38"/>
      <c r="IND38"/>
      <c r="INE38"/>
      <c r="INF38"/>
      <c r="ING38"/>
      <c r="INH38"/>
      <c r="INI38"/>
      <c r="INJ38"/>
      <c r="INK38"/>
      <c r="INL38"/>
      <c r="INM38"/>
      <c r="INN38"/>
      <c r="INO38"/>
      <c r="INP38"/>
      <c r="INQ38"/>
      <c r="INR38"/>
      <c r="INS38"/>
      <c r="INT38"/>
      <c r="INU38"/>
      <c r="INV38"/>
      <c r="INW38"/>
      <c r="INX38"/>
      <c r="INY38"/>
      <c r="INZ38"/>
      <c r="IOA38"/>
      <c r="IOB38"/>
      <c r="IOC38"/>
      <c r="IOD38"/>
      <c r="IOE38"/>
      <c r="IOF38"/>
      <c r="IOG38"/>
      <c r="IOH38"/>
      <c r="IOI38"/>
      <c r="IOJ38"/>
      <c r="IOK38"/>
      <c r="IOL38"/>
      <c r="IOM38"/>
      <c r="ION38"/>
      <c r="IOO38"/>
      <c r="IOP38"/>
      <c r="IOQ38"/>
      <c r="IOR38"/>
      <c r="IOS38"/>
      <c r="IOT38"/>
      <c r="IOU38"/>
      <c r="IOV38"/>
      <c r="IOW38"/>
      <c r="IOX38"/>
      <c r="IOY38"/>
      <c r="IOZ38"/>
      <c r="IPA38"/>
      <c r="IPB38"/>
      <c r="IPC38"/>
      <c r="IPD38"/>
      <c r="IPE38"/>
      <c r="IPF38"/>
      <c r="IPG38"/>
      <c r="IPH38"/>
      <c r="IPI38"/>
      <c r="IPJ38"/>
      <c r="IPK38"/>
      <c r="IPL38"/>
      <c r="IPM38"/>
      <c r="IPN38"/>
      <c r="IPO38"/>
      <c r="IPP38"/>
      <c r="IPQ38"/>
      <c r="IPR38"/>
      <c r="IPS38"/>
      <c r="IPT38"/>
      <c r="IPU38"/>
      <c r="IPV38"/>
      <c r="IPW38"/>
      <c r="IPX38"/>
      <c r="IPY38"/>
      <c r="IPZ38"/>
      <c r="IQA38"/>
      <c r="IQB38"/>
      <c r="IQC38"/>
      <c r="IQD38"/>
      <c r="IQE38"/>
      <c r="IQF38"/>
      <c r="IQG38"/>
      <c r="IQH38"/>
      <c r="IQI38"/>
      <c r="IQJ38"/>
      <c r="IQK38"/>
      <c r="IQL38"/>
      <c r="IQM38"/>
      <c r="IQN38"/>
      <c r="IQO38"/>
      <c r="IQP38"/>
      <c r="IQQ38"/>
      <c r="IQR38"/>
      <c r="IQS38"/>
      <c r="IQT38"/>
      <c r="IQU38"/>
      <c r="IQV38"/>
      <c r="IQW38"/>
      <c r="IQX38"/>
      <c r="IQY38"/>
      <c r="IQZ38"/>
      <c r="IRA38"/>
      <c r="IRB38"/>
      <c r="IRC38"/>
      <c r="IRD38"/>
      <c r="IRE38"/>
      <c r="IRF38"/>
      <c r="IRG38"/>
      <c r="IRH38"/>
      <c r="IRI38"/>
      <c r="IRJ38"/>
      <c r="IRK38"/>
      <c r="IRL38"/>
      <c r="IRM38"/>
      <c r="IRN38"/>
      <c r="IRO38"/>
      <c r="IRP38"/>
      <c r="IRQ38"/>
      <c r="IRR38"/>
      <c r="IRS38"/>
      <c r="IRT38"/>
      <c r="IRU38"/>
      <c r="IRV38"/>
      <c r="IRW38"/>
      <c r="IRX38"/>
      <c r="IRY38"/>
      <c r="IRZ38"/>
      <c r="ISA38"/>
      <c r="ISB38"/>
      <c r="ISC38"/>
      <c r="ISD38"/>
      <c r="ISE38"/>
      <c r="ISF38"/>
      <c r="ISG38"/>
      <c r="ISH38"/>
      <c r="ISI38"/>
      <c r="ISJ38"/>
      <c r="ISK38"/>
      <c r="ISL38"/>
      <c r="ISM38"/>
      <c r="ISN38"/>
      <c r="ISO38"/>
      <c r="ISP38"/>
      <c r="ISQ38"/>
      <c r="ISR38"/>
      <c r="ISS38"/>
      <c r="IST38"/>
      <c r="ISU38"/>
      <c r="ISV38"/>
      <c r="ISW38"/>
      <c r="ISX38"/>
      <c r="ISY38"/>
      <c r="ISZ38"/>
      <c r="ITA38"/>
      <c r="ITB38"/>
      <c r="ITC38"/>
      <c r="ITD38"/>
      <c r="ITE38"/>
      <c r="ITF38"/>
      <c r="ITG38"/>
      <c r="ITH38"/>
      <c r="ITI38"/>
      <c r="ITJ38"/>
      <c r="ITK38"/>
      <c r="ITL38"/>
      <c r="ITM38"/>
      <c r="ITN38"/>
      <c r="ITO38"/>
      <c r="ITP38"/>
      <c r="ITQ38"/>
      <c r="ITR38"/>
      <c r="ITS38"/>
      <c r="ITT38"/>
      <c r="ITU38"/>
      <c r="ITV38"/>
      <c r="ITW38"/>
      <c r="ITX38"/>
      <c r="ITY38"/>
      <c r="ITZ38"/>
      <c r="IUA38"/>
      <c r="IUB38"/>
      <c r="IUC38"/>
      <c r="IUD38"/>
      <c r="IUE38"/>
      <c r="IUF38"/>
      <c r="IUG38"/>
      <c r="IUH38"/>
      <c r="IUI38"/>
      <c r="IUJ38"/>
      <c r="IUK38"/>
      <c r="IUL38"/>
      <c r="IUM38"/>
      <c r="IUN38"/>
      <c r="IUO38"/>
      <c r="IUP38"/>
      <c r="IUQ38"/>
      <c r="IUR38"/>
      <c r="IUS38"/>
      <c r="IUT38"/>
      <c r="IUU38"/>
      <c r="IUV38"/>
      <c r="IUW38"/>
      <c r="IUX38"/>
      <c r="IUY38"/>
      <c r="IUZ38"/>
      <c r="IVA38"/>
      <c r="IVB38"/>
      <c r="IVC38"/>
      <c r="IVD38"/>
      <c r="IVE38"/>
      <c r="IVF38"/>
      <c r="IVG38"/>
      <c r="IVH38"/>
      <c r="IVI38"/>
      <c r="IVJ38"/>
      <c r="IVK38"/>
      <c r="IVL38"/>
      <c r="IVM38"/>
      <c r="IVN38"/>
      <c r="IVO38"/>
      <c r="IVP38"/>
      <c r="IVQ38"/>
      <c r="IVR38"/>
      <c r="IVS38"/>
      <c r="IVT38"/>
      <c r="IVU38"/>
      <c r="IVV38"/>
      <c r="IVW38"/>
      <c r="IVX38"/>
      <c r="IVY38"/>
      <c r="IVZ38"/>
      <c r="IWA38"/>
      <c r="IWB38"/>
      <c r="IWC38"/>
      <c r="IWD38"/>
      <c r="IWE38"/>
      <c r="IWF38"/>
      <c r="IWG38"/>
      <c r="IWH38"/>
      <c r="IWI38"/>
      <c r="IWJ38"/>
      <c r="IWK38"/>
      <c r="IWL38"/>
      <c r="IWM38"/>
      <c r="IWN38"/>
      <c r="IWO38"/>
      <c r="IWP38"/>
      <c r="IWQ38"/>
      <c r="IWR38"/>
      <c r="IWS38"/>
      <c r="IWT38"/>
      <c r="IWU38"/>
      <c r="IWV38"/>
      <c r="IWW38"/>
      <c r="IWX38"/>
      <c r="IWY38"/>
      <c r="IWZ38"/>
      <c r="IXA38"/>
      <c r="IXB38"/>
      <c r="IXC38"/>
      <c r="IXD38"/>
      <c r="IXE38"/>
      <c r="IXF38"/>
      <c r="IXG38"/>
      <c r="IXH38"/>
      <c r="IXI38"/>
      <c r="IXJ38"/>
      <c r="IXK38"/>
      <c r="IXL38"/>
      <c r="IXM38"/>
      <c r="IXN38"/>
      <c r="IXO38"/>
      <c r="IXP38"/>
      <c r="IXQ38"/>
      <c r="IXR38"/>
      <c r="IXS38"/>
      <c r="IXT38"/>
      <c r="IXU38"/>
      <c r="IXV38"/>
      <c r="IXW38"/>
      <c r="IXX38"/>
      <c r="IXY38"/>
      <c r="IXZ38"/>
      <c r="IYA38"/>
      <c r="IYB38"/>
      <c r="IYC38"/>
      <c r="IYD38"/>
      <c r="IYE38"/>
      <c r="IYF38"/>
      <c r="IYG38"/>
      <c r="IYH38"/>
      <c r="IYI38"/>
      <c r="IYJ38"/>
      <c r="IYK38"/>
      <c r="IYL38"/>
      <c r="IYM38"/>
      <c r="IYN38"/>
      <c r="IYO38"/>
      <c r="IYP38"/>
      <c r="IYQ38"/>
      <c r="IYR38"/>
      <c r="IYS38"/>
      <c r="IYT38"/>
      <c r="IYU38"/>
      <c r="IYV38"/>
      <c r="IYW38"/>
      <c r="IYX38"/>
      <c r="IYY38"/>
      <c r="IYZ38"/>
      <c r="IZA38"/>
      <c r="IZB38"/>
      <c r="IZC38"/>
      <c r="IZD38"/>
      <c r="IZE38"/>
      <c r="IZF38"/>
      <c r="IZG38"/>
      <c r="IZH38"/>
      <c r="IZI38"/>
      <c r="IZJ38"/>
      <c r="IZK38"/>
      <c r="IZL38"/>
      <c r="IZM38"/>
      <c r="IZN38"/>
      <c r="IZO38"/>
      <c r="IZP38"/>
      <c r="IZQ38"/>
      <c r="IZR38"/>
      <c r="IZS38"/>
      <c r="IZT38"/>
      <c r="IZU38"/>
      <c r="IZV38"/>
      <c r="IZW38"/>
      <c r="IZX38"/>
      <c r="IZY38"/>
      <c r="IZZ38"/>
      <c r="JAA38"/>
      <c r="JAB38"/>
      <c r="JAC38"/>
      <c r="JAD38"/>
      <c r="JAE38"/>
      <c r="JAF38"/>
      <c r="JAG38"/>
      <c r="JAH38"/>
      <c r="JAI38"/>
      <c r="JAJ38"/>
      <c r="JAK38"/>
      <c r="JAL38"/>
      <c r="JAM38"/>
      <c r="JAN38"/>
      <c r="JAO38"/>
      <c r="JAP38"/>
      <c r="JAQ38"/>
      <c r="JAR38"/>
      <c r="JAS38"/>
      <c r="JAT38"/>
      <c r="JAU38"/>
      <c r="JAV38"/>
      <c r="JAW38"/>
      <c r="JAX38"/>
      <c r="JAY38"/>
      <c r="JAZ38"/>
      <c r="JBA38"/>
      <c r="JBB38"/>
      <c r="JBC38"/>
      <c r="JBD38"/>
      <c r="JBE38"/>
      <c r="JBF38"/>
      <c r="JBG38"/>
      <c r="JBH38"/>
      <c r="JBI38"/>
      <c r="JBJ38"/>
      <c r="JBK38"/>
      <c r="JBL38"/>
      <c r="JBM38"/>
      <c r="JBN38"/>
      <c r="JBO38"/>
      <c r="JBP38"/>
      <c r="JBQ38"/>
      <c r="JBR38"/>
      <c r="JBS38"/>
      <c r="JBT38"/>
      <c r="JBU38"/>
      <c r="JBV38"/>
      <c r="JBW38"/>
      <c r="JBX38"/>
      <c r="JBY38"/>
      <c r="JBZ38"/>
      <c r="JCA38"/>
      <c r="JCB38"/>
      <c r="JCC38"/>
      <c r="JCD38"/>
      <c r="JCE38"/>
      <c r="JCF38"/>
      <c r="JCG38"/>
      <c r="JCH38"/>
      <c r="JCI38"/>
      <c r="JCJ38"/>
      <c r="JCK38"/>
      <c r="JCL38"/>
      <c r="JCM38"/>
      <c r="JCN38"/>
      <c r="JCO38"/>
      <c r="JCP38"/>
      <c r="JCQ38"/>
      <c r="JCR38"/>
      <c r="JCS38"/>
      <c r="JCT38"/>
      <c r="JCU38"/>
      <c r="JCV38"/>
      <c r="JCW38"/>
      <c r="JCX38"/>
      <c r="JCY38"/>
      <c r="JCZ38"/>
      <c r="JDA38"/>
      <c r="JDB38"/>
      <c r="JDC38"/>
      <c r="JDD38"/>
      <c r="JDE38"/>
      <c r="JDF38"/>
      <c r="JDG38"/>
      <c r="JDH38"/>
      <c r="JDI38"/>
      <c r="JDJ38"/>
      <c r="JDK38"/>
      <c r="JDL38"/>
      <c r="JDM38"/>
      <c r="JDN38"/>
      <c r="JDO38"/>
      <c r="JDP38"/>
      <c r="JDQ38"/>
      <c r="JDR38"/>
      <c r="JDS38"/>
      <c r="JDT38"/>
      <c r="JDU38"/>
      <c r="JDV38"/>
      <c r="JDW38"/>
      <c r="JDX38"/>
      <c r="JDY38"/>
      <c r="JDZ38"/>
      <c r="JEA38"/>
      <c r="JEB38"/>
      <c r="JEC38"/>
      <c r="JED38"/>
      <c r="JEE38"/>
      <c r="JEF38"/>
      <c r="JEG38"/>
      <c r="JEH38"/>
      <c r="JEI38"/>
      <c r="JEJ38"/>
      <c r="JEK38"/>
      <c r="JEL38"/>
      <c r="JEM38"/>
      <c r="JEN38"/>
      <c r="JEO38"/>
      <c r="JEP38"/>
      <c r="JEQ38"/>
      <c r="JER38"/>
      <c r="JES38"/>
      <c r="JET38"/>
      <c r="JEU38"/>
      <c r="JEV38"/>
      <c r="JEW38"/>
      <c r="JEX38"/>
      <c r="JEY38"/>
      <c r="JEZ38"/>
      <c r="JFA38"/>
      <c r="JFB38"/>
      <c r="JFC38"/>
      <c r="JFD38"/>
      <c r="JFE38"/>
      <c r="JFF38"/>
      <c r="JFG38"/>
      <c r="JFH38"/>
      <c r="JFI38"/>
      <c r="JFJ38"/>
      <c r="JFK38"/>
      <c r="JFL38"/>
      <c r="JFM38"/>
      <c r="JFN38"/>
      <c r="JFO38"/>
      <c r="JFP38"/>
      <c r="JFQ38"/>
      <c r="JFR38"/>
      <c r="JFS38"/>
      <c r="JFT38"/>
      <c r="JFU38"/>
      <c r="JFV38"/>
      <c r="JFW38"/>
      <c r="JFX38"/>
      <c r="JFY38"/>
      <c r="JFZ38"/>
      <c r="JGA38"/>
      <c r="JGB38"/>
      <c r="JGC38"/>
      <c r="JGD38"/>
      <c r="JGE38"/>
      <c r="JGF38"/>
      <c r="JGG38"/>
      <c r="JGH38"/>
      <c r="JGI38"/>
      <c r="JGJ38"/>
      <c r="JGK38"/>
      <c r="JGL38"/>
      <c r="JGM38"/>
      <c r="JGN38"/>
      <c r="JGO38"/>
      <c r="JGP38"/>
      <c r="JGQ38"/>
      <c r="JGR38"/>
      <c r="JGS38"/>
      <c r="JGT38"/>
      <c r="JGU38"/>
      <c r="JGV38"/>
      <c r="JGW38"/>
      <c r="JGX38"/>
      <c r="JGY38"/>
      <c r="JGZ38"/>
      <c r="JHA38"/>
      <c r="JHB38"/>
      <c r="JHC38"/>
      <c r="JHD38"/>
      <c r="JHE38"/>
      <c r="JHF38"/>
      <c r="JHG38"/>
      <c r="JHH38"/>
      <c r="JHI38"/>
      <c r="JHJ38"/>
      <c r="JHK38"/>
      <c r="JHL38"/>
      <c r="JHM38"/>
      <c r="JHN38"/>
      <c r="JHO38"/>
      <c r="JHP38"/>
      <c r="JHQ38"/>
      <c r="JHR38"/>
      <c r="JHS38"/>
      <c r="JHT38"/>
      <c r="JHU38"/>
      <c r="JHV38"/>
      <c r="JHW38"/>
      <c r="JHX38"/>
      <c r="JHY38"/>
      <c r="JHZ38"/>
      <c r="JIA38"/>
      <c r="JIB38"/>
      <c r="JIC38"/>
      <c r="JID38"/>
      <c r="JIE38"/>
      <c r="JIF38"/>
      <c r="JIG38"/>
      <c r="JIH38"/>
      <c r="JII38"/>
      <c r="JIJ38"/>
      <c r="JIK38"/>
      <c r="JIL38"/>
      <c r="JIM38"/>
      <c r="JIN38"/>
      <c r="JIO38"/>
      <c r="JIP38"/>
      <c r="JIQ38"/>
      <c r="JIR38"/>
      <c r="JIS38"/>
      <c r="JIT38"/>
      <c r="JIU38"/>
      <c r="JIV38"/>
      <c r="JIW38"/>
      <c r="JIX38"/>
      <c r="JIY38"/>
      <c r="JIZ38"/>
      <c r="JJA38"/>
      <c r="JJB38"/>
      <c r="JJC38"/>
      <c r="JJD38"/>
      <c r="JJE38"/>
      <c r="JJF38"/>
      <c r="JJG38"/>
      <c r="JJH38"/>
      <c r="JJI38"/>
      <c r="JJJ38"/>
      <c r="JJK38"/>
      <c r="JJL38"/>
      <c r="JJM38"/>
      <c r="JJN38"/>
      <c r="JJO38"/>
      <c r="JJP38"/>
      <c r="JJQ38"/>
      <c r="JJR38"/>
      <c r="JJS38"/>
      <c r="JJT38"/>
      <c r="JJU38"/>
      <c r="JJV38"/>
      <c r="JJW38"/>
      <c r="JJX38"/>
      <c r="JJY38"/>
      <c r="JJZ38"/>
      <c r="JKA38"/>
      <c r="JKB38"/>
      <c r="JKC38"/>
      <c r="JKD38"/>
      <c r="JKE38"/>
      <c r="JKF38"/>
      <c r="JKG38"/>
      <c r="JKH38"/>
      <c r="JKI38"/>
      <c r="JKJ38"/>
      <c r="JKK38"/>
      <c r="JKL38"/>
      <c r="JKM38"/>
      <c r="JKN38"/>
      <c r="JKO38"/>
      <c r="JKP38"/>
      <c r="JKQ38"/>
      <c r="JKR38"/>
      <c r="JKS38"/>
      <c r="JKT38"/>
      <c r="JKU38"/>
      <c r="JKV38"/>
      <c r="JKW38"/>
      <c r="JKX38"/>
      <c r="JKY38"/>
      <c r="JKZ38"/>
      <c r="JLA38"/>
      <c r="JLB38"/>
      <c r="JLC38"/>
      <c r="JLD38"/>
      <c r="JLE38"/>
      <c r="JLF38"/>
      <c r="JLG38"/>
      <c r="JLH38"/>
      <c r="JLI38"/>
      <c r="JLJ38"/>
      <c r="JLK38"/>
      <c r="JLL38"/>
      <c r="JLM38"/>
      <c r="JLN38"/>
      <c r="JLO38"/>
      <c r="JLP38"/>
      <c r="JLQ38"/>
      <c r="JLR38"/>
      <c r="JLS38"/>
      <c r="JLT38"/>
      <c r="JLU38"/>
      <c r="JLV38"/>
      <c r="JLW38"/>
      <c r="JLX38"/>
      <c r="JLY38"/>
      <c r="JLZ38"/>
      <c r="JMA38"/>
      <c r="JMB38"/>
      <c r="JMC38"/>
      <c r="JMD38"/>
      <c r="JME38"/>
      <c r="JMF38"/>
      <c r="JMG38"/>
      <c r="JMH38"/>
      <c r="JMI38"/>
      <c r="JMJ38"/>
      <c r="JMK38"/>
      <c r="JML38"/>
      <c r="JMM38"/>
      <c r="JMN38"/>
      <c r="JMO38"/>
      <c r="JMP38"/>
      <c r="JMQ38"/>
      <c r="JMR38"/>
      <c r="JMS38"/>
      <c r="JMT38"/>
      <c r="JMU38"/>
      <c r="JMV38"/>
      <c r="JMW38"/>
      <c r="JMX38"/>
      <c r="JMY38"/>
      <c r="JMZ38"/>
      <c r="JNA38"/>
      <c r="JNB38"/>
      <c r="JNC38"/>
      <c r="JND38"/>
      <c r="JNE38"/>
      <c r="JNF38"/>
      <c r="JNG38"/>
      <c r="JNH38"/>
      <c r="JNI38"/>
      <c r="JNJ38"/>
      <c r="JNK38"/>
      <c r="JNL38"/>
      <c r="JNM38"/>
      <c r="JNN38"/>
      <c r="JNO38"/>
      <c r="JNP38"/>
      <c r="JNQ38"/>
      <c r="JNR38"/>
      <c r="JNS38"/>
      <c r="JNT38"/>
      <c r="JNU38"/>
      <c r="JNV38"/>
      <c r="JNW38"/>
      <c r="JNX38"/>
      <c r="JNY38"/>
      <c r="JNZ38"/>
      <c r="JOA38"/>
      <c r="JOB38"/>
      <c r="JOC38"/>
      <c r="JOD38"/>
      <c r="JOE38"/>
      <c r="JOF38"/>
      <c r="JOG38"/>
      <c r="JOH38"/>
      <c r="JOI38"/>
      <c r="JOJ38"/>
      <c r="JOK38"/>
      <c r="JOL38"/>
      <c r="JOM38"/>
      <c r="JON38"/>
      <c r="JOO38"/>
      <c r="JOP38"/>
      <c r="JOQ38"/>
      <c r="JOR38"/>
      <c r="JOS38"/>
      <c r="JOT38"/>
      <c r="JOU38"/>
      <c r="JOV38"/>
      <c r="JOW38"/>
      <c r="JOX38"/>
      <c r="JOY38"/>
      <c r="JOZ38"/>
      <c r="JPA38"/>
      <c r="JPB38"/>
      <c r="JPC38"/>
      <c r="JPD38"/>
      <c r="JPE38"/>
      <c r="JPF38"/>
      <c r="JPG38"/>
      <c r="JPH38"/>
      <c r="JPI38"/>
      <c r="JPJ38"/>
      <c r="JPK38"/>
      <c r="JPL38"/>
      <c r="JPM38"/>
      <c r="JPN38"/>
      <c r="JPO38"/>
      <c r="JPP38"/>
      <c r="JPQ38"/>
      <c r="JPR38"/>
      <c r="JPS38"/>
      <c r="JPT38"/>
      <c r="JPU38"/>
      <c r="JPV38"/>
      <c r="JPW38"/>
      <c r="JPX38"/>
      <c r="JPY38"/>
      <c r="JPZ38"/>
      <c r="JQA38"/>
      <c r="JQB38"/>
      <c r="JQC38"/>
      <c r="JQD38"/>
      <c r="JQE38"/>
      <c r="JQF38"/>
      <c r="JQG38"/>
      <c r="JQH38"/>
      <c r="JQI38"/>
      <c r="JQJ38"/>
      <c r="JQK38"/>
      <c r="JQL38"/>
      <c r="JQM38"/>
      <c r="JQN38"/>
      <c r="JQO38"/>
      <c r="JQP38"/>
      <c r="JQQ38"/>
      <c r="JQR38"/>
      <c r="JQS38"/>
      <c r="JQT38"/>
      <c r="JQU38"/>
      <c r="JQV38"/>
      <c r="JQW38"/>
      <c r="JQX38"/>
      <c r="JQY38"/>
      <c r="JQZ38"/>
      <c r="JRA38"/>
      <c r="JRB38"/>
      <c r="JRC38"/>
      <c r="JRD38"/>
      <c r="JRE38"/>
      <c r="JRF38"/>
      <c r="JRG38"/>
      <c r="JRH38"/>
      <c r="JRI38"/>
      <c r="JRJ38"/>
      <c r="JRK38"/>
      <c r="JRL38"/>
      <c r="JRM38"/>
      <c r="JRN38"/>
      <c r="JRO38"/>
      <c r="JRP38"/>
      <c r="JRQ38"/>
      <c r="JRR38"/>
      <c r="JRS38"/>
      <c r="JRT38"/>
      <c r="JRU38"/>
      <c r="JRV38"/>
      <c r="JRW38"/>
      <c r="JRX38"/>
      <c r="JRY38"/>
      <c r="JRZ38"/>
      <c r="JSA38"/>
      <c r="JSB38"/>
      <c r="JSC38"/>
      <c r="JSD38"/>
      <c r="JSE38"/>
      <c r="JSF38"/>
      <c r="JSG38"/>
      <c r="JSH38"/>
      <c r="JSI38"/>
      <c r="JSJ38"/>
      <c r="JSK38"/>
      <c r="JSL38"/>
      <c r="JSM38"/>
      <c r="JSN38"/>
      <c r="JSO38"/>
      <c r="JSP38"/>
      <c r="JSQ38"/>
      <c r="JSR38"/>
      <c r="JSS38"/>
      <c r="JST38"/>
      <c r="JSU38"/>
      <c r="JSV38"/>
      <c r="JSW38"/>
      <c r="JSX38"/>
      <c r="JSY38"/>
      <c r="JSZ38"/>
      <c r="JTA38"/>
      <c r="JTB38"/>
      <c r="JTC38"/>
      <c r="JTD38"/>
      <c r="JTE38"/>
      <c r="JTF38"/>
      <c r="JTG38"/>
      <c r="JTH38"/>
      <c r="JTI38"/>
      <c r="JTJ38"/>
      <c r="JTK38"/>
      <c r="JTL38"/>
      <c r="JTM38"/>
      <c r="JTN38"/>
      <c r="JTO38"/>
      <c r="JTP38"/>
      <c r="JTQ38"/>
      <c r="JTR38"/>
      <c r="JTS38"/>
      <c r="JTT38"/>
      <c r="JTU38"/>
      <c r="JTV38"/>
      <c r="JTW38"/>
      <c r="JTX38"/>
      <c r="JTY38"/>
      <c r="JTZ38"/>
      <c r="JUA38"/>
      <c r="JUB38"/>
      <c r="JUC38"/>
      <c r="JUD38"/>
      <c r="JUE38"/>
      <c r="JUF38"/>
      <c r="JUG38"/>
      <c r="JUH38"/>
      <c r="JUI38"/>
      <c r="JUJ38"/>
      <c r="JUK38"/>
      <c r="JUL38"/>
      <c r="JUM38"/>
      <c r="JUN38"/>
      <c r="JUO38"/>
      <c r="JUP38"/>
      <c r="JUQ38"/>
      <c r="JUR38"/>
      <c r="JUS38"/>
      <c r="JUT38"/>
      <c r="JUU38"/>
      <c r="JUV38"/>
      <c r="JUW38"/>
      <c r="JUX38"/>
      <c r="JUY38"/>
      <c r="JUZ38"/>
      <c r="JVA38"/>
      <c r="JVB38"/>
      <c r="JVC38"/>
      <c r="JVD38"/>
      <c r="JVE38"/>
      <c r="JVF38"/>
      <c r="JVG38"/>
      <c r="JVH38"/>
      <c r="JVI38"/>
      <c r="JVJ38"/>
      <c r="JVK38"/>
      <c r="JVL38"/>
      <c r="JVM38"/>
      <c r="JVN38"/>
      <c r="JVO38"/>
      <c r="JVP38"/>
      <c r="JVQ38"/>
      <c r="JVR38"/>
      <c r="JVS38"/>
      <c r="JVT38"/>
      <c r="JVU38"/>
      <c r="JVV38"/>
      <c r="JVW38"/>
      <c r="JVX38"/>
      <c r="JVY38"/>
      <c r="JVZ38"/>
      <c r="JWA38"/>
      <c r="JWB38"/>
      <c r="JWC38"/>
      <c r="JWD38"/>
      <c r="JWE38"/>
      <c r="JWF38"/>
      <c r="JWG38"/>
      <c r="JWH38"/>
      <c r="JWI38"/>
      <c r="JWJ38"/>
      <c r="JWK38"/>
      <c r="JWL38"/>
      <c r="JWM38"/>
      <c r="JWN38"/>
      <c r="JWO38"/>
      <c r="JWP38"/>
      <c r="JWQ38"/>
      <c r="JWR38"/>
      <c r="JWS38"/>
      <c r="JWT38"/>
      <c r="JWU38"/>
      <c r="JWV38"/>
      <c r="JWW38"/>
      <c r="JWX38"/>
      <c r="JWY38"/>
      <c r="JWZ38"/>
      <c r="JXA38"/>
      <c r="JXB38"/>
      <c r="JXC38"/>
      <c r="JXD38"/>
      <c r="JXE38"/>
      <c r="JXF38"/>
      <c r="JXG38"/>
      <c r="JXH38"/>
      <c r="JXI38"/>
      <c r="JXJ38"/>
      <c r="JXK38"/>
      <c r="JXL38"/>
      <c r="JXM38"/>
      <c r="JXN38"/>
      <c r="JXO38"/>
      <c r="JXP38"/>
      <c r="JXQ38"/>
      <c r="JXR38"/>
      <c r="JXS38"/>
      <c r="JXT38"/>
      <c r="JXU38"/>
      <c r="JXV38"/>
      <c r="JXW38"/>
      <c r="JXX38"/>
      <c r="JXY38"/>
      <c r="JXZ38"/>
      <c r="JYA38"/>
      <c r="JYB38"/>
      <c r="JYC38"/>
      <c r="JYD38"/>
      <c r="JYE38"/>
      <c r="JYF38"/>
      <c r="JYG38"/>
      <c r="JYH38"/>
      <c r="JYI38"/>
      <c r="JYJ38"/>
      <c r="JYK38"/>
      <c r="JYL38"/>
      <c r="JYM38"/>
      <c r="JYN38"/>
      <c r="JYO38"/>
      <c r="JYP38"/>
      <c r="JYQ38"/>
      <c r="JYR38"/>
      <c r="JYS38"/>
      <c r="JYT38"/>
      <c r="JYU38"/>
      <c r="JYV38"/>
      <c r="JYW38"/>
      <c r="JYX38"/>
      <c r="JYY38"/>
      <c r="JYZ38"/>
      <c r="JZA38"/>
      <c r="JZB38"/>
      <c r="JZC38"/>
      <c r="JZD38"/>
      <c r="JZE38"/>
      <c r="JZF38"/>
      <c r="JZG38"/>
      <c r="JZH38"/>
      <c r="JZI38"/>
      <c r="JZJ38"/>
      <c r="JZK38"/>
      <c r="JZL38"/>
      <c r="JZM38"/>
      <c r="JZN38"/>
      <c r="JZO38"/>
      <c r="JZP38"/>
      <c r="JZQ38"/>
      <c r="JZR38"/>
      <c r="JZS38"/>
      <c r="JZT38"/>
      <c r="JZU38"/>
      <c r="JZV38"/>
      <c r="JZW38"/>
      <c r="JZX38"/>
      <c r="JZY38"/>
      <c r="JZZ38"/>
      <c r="KAA38"/>
      <c r="KAB38"/>
      <c r="KAC38"/>
      <c r="KAD38"/>
      <c r="KAE38"/>
      <c r="KAF38"/>
      <c r="KAG38"/>
      <c r="KAH38"/>
      <c r="KAI38"/>
      <c r="KAJ38"/>
      <c r="KAK38"/>
      <c r="KAL38"/>
      <c r="KAM38"/>
      <c r="KAN38"/>
      <c r="KAO38"/>
      <c r="KAP38"/>
      <c r="KAQ38"/>
      <c r="KAR38"/>
      <c r="KAS38"/>
      <c r="KAT38"/>
      <c r="KAU38"/>
      <c r="KAV38"/>
      <c r="KAW38"/>
      <c r="KAX38"/>
      <c r="KAY38"/>
      <c r="KAZ38"/>
      <c r="KBA38"/>
      <c r="KBB38"/>
      <c r="KBC38"/>
      <c r="KBD38"/>
      <c r="KBE38"/>
      <c r="KBF38"/>
      <c r="KBG38"/>
      <c r="KBH38"/>
      <c r="KBI38"/>
      <c r="KBJ38"/>
      <c r="KBK38"/>
      <c r="KBL38"/>
      <c r="KBM38"/>
      <c r="KBN38"/>
      <c r="KBO38"/>
      <c r="KBP38"/>
      <c r="KBQ38"/>
      <c r="KBR38"/>
      <c r="KBS38"/>
      <c r="KBT38"/>
      <c r="KBU38"/>
      <c r="KBV38"/>
      <c r="KBW38"/>
      <c r="KBX38"/>
      <c r="KBY38"/>
      <c r="KBZ38"/>
      <c r="KCA38"/>
      <c r="KCB38"/>
      <c r="KCC38"/>
      <c r="KCD38"/>
      <c r="KCE38"/>
      <c r="KCF38"/>
      <c r="KCG38"/>
      <c r="KCH38"/>
      <c r="KCI38"/>
      <c r="KCJ38"/>
      <c r="KCK38"/>
      <c r="KCL38"/>
      <c r="KCM38"/>
      <c r="KCN38"/>
      <c r="KCO38"/>
      <c r="KCP38"/>
      <c r="KCQ38"/>
      <c r="KCR38"/>
      <c r="KCS38"/>
      <c r="KCT38"/>
      <c r="KCU38"/>
      <c r="KCV38"/>
      <c r="KCW38"/>
      <c r="KCX38"/>
      <c r="KCY38"/>
      <c r="KCZ38"/>
      <c r="KDA38"/>
      <c r="KDB38"/>
      <c r="KDC38"/>
      <c r="KDD38"/>
      <c r="KDE38"/>
      <c r="KDF38"/>
      <c r="KDG38"/>
      <c r="KDH38"/>
      <c r="KDI38"/>
      <c r="KDJ38"/>
      <c r="KDK38"/>
      <c r="KDL38"/>
      <c r="KDM38"/>
      <c r="KDN38"/>
      <c r="KDO38"/>
      <c r="KDP38"/>
      <c r="KDQ38"/>
      <c r="KDR38"/>
      <c r="KDS38"/>
      <c r="KDT38"/>
      <c r="KDU38"/>
      <c r="KDV38"/>
      <c r="KDW38"/>
      <c r="KDX38"/>
      <c r="KDY38"/>
      <c r="KDZ38"/>
      <c r="KEA38"/>
      <c r="KEB38"/>
      <c r="KEC38"/>
      <c r="KED38"/>
      <c r="KEE38"/>
      <c r="KEF38"/>
      <c r="KEG38"/>
      <c r="KEH38"/>
      <c r="KEI38"/>
      <c r="KEJ38"/>
      <c r="KEK38"/>
      <c r="KEL38"/>
      <c r="KEM38"/>
      <c r="KEN38"/>
      <c r="KEO38"/>
      <c r="KEP38"/>
      <c r="KEQ38"/>
      <c r="KER38"/>
      <c r="KES38"/>
      <c r="KET38"/>
      <c r="KEU38"/>
      <c r="KEV38"/>
      <c r="KEW38"/>
      <c r="KEX38"/>
      <c r="KEY38"/>
      <c r="KEZ38"/>
      <c r="KFA38"/>
      <c r="KFB38"/>
      <c r="KFC38"/>
      <c r="KFD38"/>
      <c r="KFE38"/>
      <c r="KFF38"/>
      <c r="KFG38"/>
      <c r="KFH38"/>
      <c r="KFI38"/>
      <c r="KFJ38"/>
      <c r="KFK38"/>
      <c r="KFL38"/>
      <c r="KFM38"/>
      <c r="KFN38"/>
      <c r="KFO38"/>
      <c r="KFP38"/>
      <c r="KFQ38"/>
      <c r="KFR38"/>
      <c r="KFS38"/>
      <c r="KFT38"/>
      <c r="KFU38"/>
      <c r="KFV38"/>
      <c r="KFW38"/>
      <c r="KFX38"/>
      <c r="KFY38"/>
      <c r="KFZ38"/>
      <c r="KGA38"/>
      <c r="KGB38"/>
      <c r="KGC38"/>
      <c r="KGD38"/>
      <c r="KGE38"/>
      <c r="KGF38"/>
      <c r="KGG38"/>
      <c r="KGH38"/>
      <c r="KGI38"/>
      <c r="KGJ38"/>
      <c r="KGK38"/>
      <c r="KGL38"/>
      <c r="KGM38"/>
      <c r="KGN38"/>
      <c r="KGO38"/>
      <c r="KGP38"/>
      <c r="KGQ38"/>
      <c r="KGR38"/>
      <c r="KGS38"/>
      <c r="KGT38"/>
      <c r="KGU38"/>
      <c r="KGV38"/>
      <c r="KGW38"/>
      <c r="KGX38"/>
      <c r="KGY38"/>
      <c r="KGZ38"/>
      <c r="KHA38"/>
      <c r="KHB38"/>
      <c r="KHC38"/>
      <c r="KHD38"/>
      <c r="KHE38"/>
      <c r="KHF38"/>
      <c r="KHG38"/>
      <c r="KHH38"/>
      <c r="KHI38"/>
      <c r="KHJ38"/>
      <c r="KHK38"/>
      <c r="KHL38"/>
      <c r="KHM38"/>
      <c r="KHN38"/>
      <c r="KHO38"/>
      <c r="KHP38"/>
      <c r="KHQ38"/>
      <c r="KHR38"/>
      <c r="KHS38"/>
      <c r="KHT38"/>
      <c r="KHU38"/>
      <c r="KHV38"/>
      <c r="KHW38"/>
      <c r="KHX38"/>
      <c r="KHY38"/>
      <c r="KHZ38"/>
      <c r="KIA38"/>
      <c r="KIB38"/>
      <c r="KIC38"/>
      <c r="KID38"/>
      <c r="KIE38"/>
      <c r="KIF38"/>
      <c r="KIG38"/>
      <c r="KIH38"/>
      <c r="KII38"/>
      <c r="KIJ38"/>
      <c r="KIK38"/>
      <c r="KIL38"/>
      <c r="KIM38"/>
      <c r="KIN38"/>
      <c r="KIO38"/>
      <c r="KIP38"/>
      <c r="KIQ38"/>
      <c r="KIR38"/>
      <c r="KIS38"/>
      <c r="KIT38"/>
      <c r="KIU38"/>
      <c r="KIV38"/>
      <c r="KIW38"/>
      <c r="KIX38"/>
      <c r="KIY38"/>
      <c r="KIZ38"/>
      <c r="KJA38"/>
      <c r="KJB38"/>
      <c r="KJC38"/>
      <c r="KJD38"/>
      <c r="KJE38"/>
      <c r="KJF38"/>
      <c r="KJG38"/>
      <c r="KJH38"/>
      <c r="KJI38"/>
      <c r="KJJ38"/>
      <c r="KJK38"/>
      <c r="KJL38"/>
      <c r="KJM38"/>
      <c r="KJN38"/>
      <c r="KJO38"/>
      <c r="KJP38"/>
      <c r="KJQ38"/>
      <c r="KJR38"/>
      <c r="KJS38"/>
      <c r="KJT38"/>
      <c r="KJU38"/>
      <c r="KJV38"/>
      <c r="KJW38"/>
      <c r="KJX38"/>
      <c r="KJY38"/>
      <c r="KJZ38"/>
      <c r="KKA38"/>
      <c r="KKB38"/>
      <c r="KKC38"/>
      <c r="KKD38"/>
      <c r="KKE38"/>
      <c r="KKF38"/>
      <c r="KKG38"/>
      <c r="KKH38"/>
      <c r="KKI38"/>
      <c r="KKJ38"/>
      <c r="KKK38"/>
      <c r="KKL38"/>
      <c r="KKM38"/>
      <c r="KKN38"/>
      <c r="KKO38"/>
      <c r="KKP38"/>
      <c r="KKQ38"/>
      <c r="KKR38"/>
      <c r="KKS38"/>
      <c r="KKT38"/>
      <c r="KKU38"/>
      <c r="KKV38"/>
      <c r="KKW38"/>
      <c r="KKX38"/>
      <c r="KKY38"/>
      <c r="KKZ38"/>
      <c r="KLA38"/>
      <c r="KLB38"/>
      <c r="KLC38"/>
      <c r="KLD38"/>
      <c r="KLE38"/>
      <c r="KLF38"/>
      <c r="KLG38"/>
      <c r="KLH38"/>
      <c r="KLI38"/>
      <c r="KLJ38"/>
      <c r="KLK38"/>
      <c r="KLL38"/>
      <c r="KLM38"/>
      <c r="KLN38"/>
      <c r="KLO38"/>
      <c r="KLP38"/>
      <c r="KLQ38"/>
      <c r="KLR38"/>
      <c r="KLS38"/>
      <c r="KLT38"/>
      <c r="KLU38"/>
      <c r="KLV38"/>
      <c r="KLW38"/>
      <c r="KLX38"/>
      <c r="KLY38"/>
      <c r="KLZ38"/>
      <c r="KMA38"/>
      <c r="KMB38"/>
      <c r="KMC38"/>
      <c r="KMD38"/>
      <c r="KME38"/>
      <c r="KMF38"/>
      <c r="KMG38"/>
      <c r="KMH38"/>
      <c r="KMI38"/>
      <c r="KMJ38"/>
      <c r="KMK38"/>
      <c r="KML38"/>
      <c r="KMM38"/>
      <c r="KMN38"/>
      <c r="KMO38"/>
      <c r="KMP38"/>
      <c r="KMQ38"/>
      <c r="KMR38"/>
      <c r="KMS38"/>
      <c r="KMT38"/>
      <c r="KMU38"/>
      <c r="KMV38"/>
      <c r="KMW38"/>
      <c r="KMX38"/>
      <c r="KMY38"/>
      <c r="KMZ38"/>
      <c r="KNA38"/>
      <c r="KNB38"/>
      <c r="KNC38"/>
      <c r="KND38"/>
      <c r="KNE38"/>
      <c r="KNF38"/>
      <c r="KNG38"/>
      <c r="KNH38"/>
      <c r="KNI38"/>
      <c r="KNJ38"/>
      <c r="KNK38"/>
      <c r="KNL38"/>
      <c r="KNM38"/>
      <c r="KNN38"/>
      <c r="KNO38"/>
      <c r="KNP38"/>
      <c r="KNQ38"/>
      <c r="KNR38"/>
      <c r="KNS38"/>
      <c r="KNT38"/>
      <c r="KNU38"/>
      <c r="KNV38"/>
      <c r="KNW38"/>
      <c r="KNX38"/>
      <c r="KNY38"/>
      <c r="KNZ38"/>
      <c r="KOA38"/>
      <c r="KOB38"/>
      <c r="KOC38"/>
      <c r="KOD38"/>
      <c r="KOE38"/>
      <c r="KOF38"/>
      <c r="KOG38"/>
      <c r="KOH38"/>
      <c r="KOI38"/>
      <c r="KOJ38"/>
      <c r="KOK38"/>
      <c r="KOL38"/>
      <c r="KOM38"/>
      <c r="KON38"/>
      <c r="KOO38"/>
      <c r="KOP38"/>
      <c r="KOQ38"/>
      <c r="KOR38"/>
      <c r="KOS38"/>
      <c r="KOT38"/>
      <c r="KOU38"/>
      <c r="KOV38"/>
      <c r="KOW38"/>
      <c r="KOX38"/>
      <c r="KOY38"/>
      <c r="KOZ38"/>
      <c r="KPA38"/>
      <c r="KPB38"/>
      <c r="KPC38"/>
      <c r="KPD38"/>
      <c r="KPE38"/>
      <c r="KPF38"/>
      <c r="KPG38"/>
      <c r="KPH38"/>
      <c r="KPI38"/>
      <c r="KPJ38"/>
      <c r="KPK38"/>
      <c r="KPL38"/>
      <c r="KPM38"/>
      <c r="KPN38"/>
      <c r="KPO38"/>
      <c r="KPP38"/>
      <c r="KPQ38"/>
      <c r="KPR38"/>
      <c r="KPS38"/>
      <c r="KPT38"/>
      <c r="KPU38"/>
      <c r="KPV38"/>
      <c r="KPW38"/>
      <c r="KPX38"/>
      <c r="KPY38"/>
      <c r="KPZ38"/>
      <c r="KQA38"/>
      <c r="KQB38"/>
      <c r="KQC38"/>
      <c r="KQD38"/>
      <c r="KQE38"/>
      <c r="KQF38"/>
      <c r="KQG38"/>
      <c r="KQH38"/>
      <c r="KQI38"/>
      <c r="KQJ38"/>
      <c r="KQK38"/>
      <c r="KQL38"/>
      <c r="KQM38"/>
      <c r="KQN38"/>
      <c r="KQO38"/>
      <c r="KQP38"/>
      <c r="KQQ38"/>
      <c r="KQR38"/>
      <c r="KQS38"/>
      <c r="KQT38"/>
      <c r="KQU38"/>
      <c r="KQV38"/>
      <c r="KQW38"/>
      <c r="KQX38"/>
      <c r="KQY38"/>
      <c r="KQZ38"/>
      <c r="KRA38"/>
      <c r="KRB38"/>
      <c r="KRC38"/>
      <c r="KRD38"/>
      <c r="KRE38"/>
      <c r="KRF38"/>
      <c r="KRG38"/>
      <c r="KRH38"/>
      <c r="KRI38"/>
      <c r="KRJ38"/>
      <c r="KRK38"/>
      <c r="KRL38"/>
      <c r="KRM38"/>
      <c r="KRN38"/>
      <c r="KRO38"/>
      <c r="KRP38"/>
      <c r="KRQ38"/>
      <c r="KRR38"/>
      <c r="KRS38"/>
      <c r="KRT38"/>
      <c r="KRU38"/>
      <c r="KRV38"/>
      <c r="KRW38"/>
      <c r="KRX38"/>
      <c r="KRY38"/>
      <c r="KRZ38"/>
      <c r="KSA38"/>
      <c r="KSB38"/>
      <c r="KSC38"/>
      <c r="KSD38"/>
      <c r="KSE38"/>
      <c r="KSF38"/>
      <c r="KSG38"/>
      <c r="KSH38"/>
      <c r="KSI38"/>
      <c r="KSJ38"/>
      <c r="KSK38"/>
      <c r="KSL38"/>
      <c r="KSM38"/>
      <c r="KSN38"/>
      <c r="KSO38"/>
      <c r="KSP38"/>
      <c r="KSQ38"/>
      <c r="KSR38"/>
      <c r="KSS38"/>
      <c r="KST38"/>
      <c r="KSU38"/>
      <c r="KSV38"/>
      <c r="KSW38"/>
      <c r="KSX38"/>
      <c r="KSY38"/>
      <c r="KSZ38"/>
      <c r="KTA38"/>
      <c r="KTB38"/>
      <c r="KTC38"/>
      <c r="KTD38"/>
      <c r="KTE38"/>
      <c r="KTF38"/>
      <c r="KTG38"/>
      <c r="KTH38"/>
      <c r="KTI38"/>
      <c r="KTJ38"/>
      <c r="KTK38"/>
      <c r="KTL38"/>
      <c r="KTM38"/>
      <c r="KTN38"/>
      <c r="KTO38"/>
      <c r="KTP38"/>
      <c r="KTQ38"/>
      <c r="KTR38"/>
      <c r="KTS38"/>
      <c r="KTT38"/>
      <c r="KTU38"/>
      <c r="KTV38"/>
      <c r="KTW38"/>
      <c r="KTX38"/>
      <c r="KTY38"/>
      <c r="KTZ38"/>
      <c r="KUA38"/>
      <c r="KUB38"/>
      <c r="KUC38"/>
      <c r="KUD38"/>
      <c r="KUE38"/>
      <c r="KUF38"/>
      <c r="KUG38"/>
      <c r="KUH38"/>
      <c r="KUI38"/>
      <c r="KUJ38"/>
      <c r="KUK38"/>
      <c r="KUL38"/>
      <c r="KUM38"/>
      <c r="KUN38"/>
      <c r="KUO38"/>
      <c r="KUP38"/>
      <c r="KUQ38"/>
      <c r="KUR38"/>
      <c r="KUS38"/>
      <c r="KUT38"/>
      <c r="KUU38"/>
      <c r="KUV38"/>
      <c r="KUW38"/>
      <c r="KUX38"/>
      <c r="KUY38"/>
      <c r="KUZ38"/>
      <c r="KVA38"/>
      <c r="KVB38"/>
      <c r="KVC38"/>
      <c r="KVD38"/>
      <c r="KVE38"/>
      <c r="KVF38"/>
      <c r="KVG38"/>
      <c r="KVH38"/>
      <c r="KVI38"/>
      <c r="KVJ38"/>
      <c r="KVK38"/>
      <c r="KVL38"/>
      <c r="KVM38"/>
      <c r="KVN38"/>
      <c r="KVO38"/>
      <c r="KVP38"/>
      <c r="KVQ38"/>
      <c r="KVR38"/>
      <c r="KVS38"/>
      <c r="KVT38"/>
      <c r="KVU38"/>
      <c r="KVV38"/>
      <c r="KVW38"/>
      <c r="KVX38"/>
      <c r="KVY38"/>
      <c r="KVZ38"/>
      <c r="KWA38"/>
      <c r="KWB38"/>
      <c r="KWC38"/>
      <c r="KWD38"/>
      <c r="KWE38"/>
      <c r="KWF38"/>
      <c r="KWG38"/>
      <c r="KWH38"/>
      <c r="KWI38"/>
      <c r="KWJ38"/>
      <c r="KWK38"/>
      <c r="KWL38"/>
      <c r="KWM38"/>
      <c r="KWN38"/>
      <c r="KWO38"/>
      <c r="KWP38"/>
      <c r="KWQ38"/>
      <c r="KWR38"/>
      <c r="KWS38"/>
      <c r="KWT38"/>
      <c r="KWU38"/>
      <c r="KWV38"/>
      <c r="KWW38"/>
      <c r="KWX38"/>
      <c r="KWY38"/>
      <c r="KWZ38"/>
      <c r="KXA38"/>
      <c r="KXB38"/>
      <c r="KXC38"/>
      <c r="KXD38"/>
      <c r="KXE38"/>
      <c r="KXF38"/>
      <c r="KXG38"/>
      <c r="KXH38"/>
      <c r="KXI38"/>
      <c r="KXJ38"/>
      <c r="KXK38"/>
      <c r="KXL38"/>
      <c r="KXM38"/>
      <c r="KXN38"/>
      <c r="KXO38"/>
      <c r="KXP38"/>
      <c r="KXQ38"/>
      <c r="KXR38"/>
      <c r="KXS38"/>
      <c r="KXT38"/>
      <c r="KXU38"/>
      <c r="KXV38"/>
      <c r="KXW38"/>
      <c r="KXX38"/>
      <c r="KXY38"/>
      <c r="KXZ38"/>
      <c r="KYA38"/>
      <c r="KYB38"/>
      <c r="KYC38"/>
      <c r="KYD38"/>
      <c r="KYE38"/>
      <c r="KYF38"/>
      <c r="KYG38"/>
      <c r="KYH38"/>
      <c r="KYI38"/>
      <c r="KYJ38"/>
      <c r="KYK38"/>
      <c r="KYL38"/>
      <c r="KYM38"/>
      <c r="KYN38"/>
      <c r="KYO38"/>
      <c r="KYP38"/>
      <c r="KYQ38"/>
      <c r="KYR38"/>
      <c r="KYS38"/>
      <c r="KYT38"/>
      <c r="KYU38"/>
      <c r="KYV38"/>
      <c r="KYW38"/>
      <c r="KYX38"/>
      <c r="KYY38"/>
      <c r="KYZ38"/>
      <c r="KZA38"/>
      <c r="KZB38"/>
      <c r="KZC38"/>
      <c r="KZD38"/>
      <c r="KZE38"/>
      <c r="KZF38"/>
      <c r="KZG38"/>
      <c r="KZH38"/>
      <c r="KZI38"/>
      <c r="KZJ38"/>
      <c r="KZK38"/>
      <c r="KZL38"/>
      <c r="KZM38"/>
      <c r="KZN38"/>
      <c r="KZO38"/>
      <c r="KZP38"/>
      <c r="KZQ38"/>
      <c r="KZR38"/>
      <c r="KZS38"/>
      <c r="KZT38"/>
      <c r="KZU38"/>
      <c r="KZV38"/>
      <c r="KZW38"/>
      <c r="KZX38"/>
      <c r="KZY38"/>
      <c r="KZZ38"/>
      <c r="LAA38"/>
      <c r="LAB38"/>
      <c r="LAC38"/>
      <c r="LAD38"/>
      <c r="LAE38"/>
      <c r="LAF38"/>
      <c r="LAG38"/>
      <c r="LAH38"/>
      <c r="LAI38"/>
      <c r="LAJ38"/>
      <c r="LAK38"/>
      <c r="LAL38"/>
      <c r="LAM38"/>
      <c r="LAN38"/>
      <c r="LAO38"/>
      <c r="LAP38"/>
      <c r="LAQ38"/>
      <c r="LAR38"/>
      <c r="LAS38"/>
      <c r="LAT38"/>
      <c r="LAU38"/>
      <c r="LAV38"/>
      <c r="LAW38"/>
      <c r="LAX38"/>
      <c r="LAY38"/>
      <c r="LAZ38"/>
      <c r="LBA38"/>
      <c r="LBB38"/>
      <c r="LBC38"/>
      <c r="LBD38"/>
      <c r="LBE38"/>
      <c r="LBF38"/>
      <c r="LBG38"/>
      <c r="LBH38"/>
      <c r="LBI38"/>
      <c r="LBJ38"/>
      <c r="LBK38"/>
      <c r="LBL38"/>
      <c r="LBM38"/>
      <c r="LBN38"/>
      <c r="LBO38"/>
      <c r="LBP38"/>
      <c r="LBQ38"/>
      <c r="LBR38"/>
      <c r="LBS38"/>
      <c r="LBT38"/>
      <c r="LBU38"/>
      <c r="LBV38"/>
      <c r="LBW38"/>
      <c r="LBX38"/>
      <c r="LBY38"/>
      <c r="LBZ38"/>
      <c r="LCA38"/>
      <c r="LCB38"/>
      <c r="LCC38"/>
      <c r="LCD38"/>
      <c r="LCE38"/>
      <c r="LCF38"/>
      <c r="LCG38"/>
      <c r="LCH38"/>
      <c r="LCI38"/>
      <c r="LCJ38"/>
      <c r="LCK38"/>
      <c r="LCL38"/>
      <c r="LCM38"/>
      <c r="LCN38"/>
      <c r="LCO38"/>
      <c r="LCP38"/>
      <c r="LCQ38"/>
      <c r="LCR38"/>
      <c r="LCS38"/>
      <c r="LCT38"/>
      <c r="LCU38"/>
      <c r="LCV38"/>
      <c r="LCW38"/>
      <c r="LCX38"/>
      <c r="LCY38"/>
      <c r="LCZ38"/>
      <c r="LDA38"/>
      <c r="LDB38"/>
      <c r="LDC38"/>
      <c r="LDD38"/>
      <c r="LDE38"/>
      <c r="LDF38"/>
      <c r="LDG38"/>
      <c r="LDH38"/>
      <c r="LDI38"/>
      <c r="LDJ38"/>
      <c r="LDK38"/>
      <c r="LDL38"/>
      <c r="LDM38"/>
      <c r="LDN38"/>
      <c r="LDO38"/>
      <c r="LDP38"/>
      <c r="LDQ38"/>
      <c r="LDR38"/>
      <c r="LDS38"/>
      <c r="LDT38"/>
      <c r="LDU38"/>
      <c r="LDV38"/>
      <c r="LDW38"/>
      <c r="LDX38"/>
      <c r="LDY38"/>
      <c r="LDZ38"/>
      <c r="LEA38"/>
      <c r="LEB38"/>
      <c r="LEC38"/>
      <c r="LED38"/>
      <c r="LEE38"/>
      <c r="LEF38"/>
      <c r="LEG38"/>
      <c r="LEH38"/>
      <c r="LEI38"/>
      <c r="LEJ38"/>
      <c r="LEK38"/>
      <c r="LEL38"/>
      <c r="LEM38"/>
      <c r="LEN38"/>
      <c r="LEO38"/>
      <c r="LEP38"/>
      <c r="LEQ38"/>
      <c r="LER38"/>
      <c r="LES38"/>
      <c r="LET38"/>
      <c r="LEU38"/>
      <c r="LEV38"/>
      <c r="LEW38"/>
      <c r="LEX38"/>
      <c r="LEY38"/>
      <c r="LEZ38"/>
      <c r="LFA38"/>
      <c r="LFB38"/>
      <c r="LFC38"/>
      <c r="LFD38"/>
      <c r="LFE38"/>
      <c r="LFF38"/>
      <c r="LFG38"/>
      <c r="LFH38"/>
      <c r="LFI38"/>
      <c r="LFJ38"/>
      <c r="LFK38"/>
      <c r="LFL38"/>
      <c r="LFM38"/>
      <c r="LFN38"/>
      <c r="LFO38"/>
      <c r="LFP38"/>
      <c r="LFQ38"/>
      <c r="LFR38"/>
      <c r="LFS38"/>
      <c r="LFT38"/>
      <c r="LFU38"/>
      <c r="LFV38"/>
      <c r="LFW38"/>
      <c r="LFX38"/>
      <c r="LFY38"/>
      <c r="LFZ38"/>
      <c r="LGA38"/>
      <c r="LGB38"/>
      <c r="LGC38"/>
      <c r="LGD38"/>
      <c r="LGE38"/>
      <c r="LGF38"/>
      <c r="LGG38"/>
      <c r="LGH38"/>
      <c r="LGI38"/>
      <c r="LGJ38"/>
      <c r="LGK38"/>
      <c r="LGL38"/>
      <c r="LGM38"/>
      <c r="LGN38"/>
      <c r="LGO38"/>
      <c r="LGP38"/>
      <c r="LGQ38"/>
      <c r="LGR38"/>
      <c r="LGS38"/>
      <c r="LGT38"/>
      <c r="LGU38"/>
      <c r="LGV38"/>
      <c r="LGW38"/>
      <c r="LGX38"/>
      <c r="LGY38"/>
      <c r="LGZ38"/>
      <c r="LHA38"/>
      <c r="LHB38"/>
      <c r="LHC38"/>
      <c r="LHD38"/>
      <c r="LHE38"/>
      <c r="LHF38"/>
      <c r="LHG38"/>
      <c r="LHH38"/>
      <c r="LHI38"/>
      <c r="LHJ38"/>
      <c r="LHK38"/>
      <c r="LHL38"/>
      <c r="LHM38"/>
      <c r="LHN38"/>
      <c r="LHO38"/>
      <c r="LHP38"/>
      <c r="LHQ38"/>
      <c r="LHR38"/>
      <c r="LHS38"/>
      <c r="LHT38"/>
      <c r="LHU38"/>
      <c r="LHV38"/>
      <c r="LHW38"/>
      <c r="LHX38"/>
      <c r="LHY38"/>
      <c r="LHZ38"/>
      <c r="LIA38"/>
      <c r="LIB38"/>
      <c r="LIC38"/>
      <c r="LID38"/>
      <c r="LIE38"/>
      <c r="LIF38"/>
      <c r="LIG38"/>
      <c r="LIH38"/>
      <c r="LII38"/>
      <c r="LIJ38"/>
      <c r="LIK38"/>
      <c r="LIL38"/>
      <c r="LIM38"/>
      <c r="LIN38"/>
      <c r="LIO38"/>
      <c r="LIP38"/>
      <c r="LIQ38"/>
      <c r="LIR38"/>
      <c r="LIS38"/>
      <c r="LIT38"/>
      <c r="LIU38"/>
      <c r="LIV38"/>
      <c r="LIW38"/>
      <c r="LIX38"/>
      <c r="LIY38"/>
      <c r="LIZ38"/>
      <c r="LJA38"/>
      <c r="LJB38"/>
      <c r="LJC38"/>
      <c r="LJD38"/>
      <c r="LJE38"/>
      <c r="LJF38"/>
      <c r="LJG38"/>
      <c r="LJH38"/>
      <c r="LJI38"/>
      <c r="LJJ38"/>
      <c r="LJK38"/>
      <c r="LJL38"/>
      <c r="LJM38"/>
      <c r="LJN38"/>
      <c r="LJO38"/>
      <c r="LJP38"/>
      <c r="LJQ38"/>
      <c r="LJR38"/>
      <c r="LJS38"/>
      <c r="LJT38"/>
      <c r="LJU38"/>
      <c r="LJV38"/>
      <c r="LJW38"/>
      <c r="LJX38"/>
      <c r="LJY38"/>
      <c r="LJZ38"/>
      <c r="LKA38"/>
      <c r="LKB38"/>
      <c r="LKC38"/>
      <c r="LKD38"/>
      <c r="LKE38"/>
      <c r="LKF38"/>
      <c r="LKG38"/>
      <c r="LKH38"/>
      <c r="LKI38"/>
      <c r="LKJ38"/>
      <c r="LKK38"/>
      <c r="LKL38"/>
      <c r="LKM38"/>
      <c r="LKN38"/>
      <c r="LKO38"/>
      <c r="LKP38"/>
      <c r="LKQ38"/>
      <c r="LKR38"/>
      <c r="LKS38"/>
      <c r="LKT38"/>
      <c r="LKU38"/>
      <c r="LKV38"/>
      <c r="LKW38"/>
      <c r="LKX38"/>
      <c r="LKY38"/>
      <c r="LKZ38"/>
      <c r="LLA38"/>
      <c r="LLB38"/>
      <c r="LLC38"/>
      <c r="LLD38"/>
      <c r="LLE38"/>
      <c r="LLF38"/>
      <c r="LLG38"/>
      <c r="LLH38"/>
      <c r="LLI38"/>
      <c r="LLJ38"/>
      <c r="LLK38"/>
      <c r="LLL38"/>
      <c r="LLM38"/>
      <c r="LLN38"/>
      <c r="LLO38"/>
      <c r="LLP38"/>
      <c r="LLQ38"/>
      <c r="LLR38"/>
      <c r="LLS38"/>
      <c r="LLT38"/>
      <c r="LLU38"/>
      <c r="LLV38"/>
      <c r="LLW38"/>
      <c r="LLX38"/>
      <c r="LLY38"/>
      <c r="LLZ38"/>
      <c r="LMA38"/>
      <c r="LMB38"/>
      <c r="LMC38"/>
      <c r="LMD38"/>
      <c r="LME38"/>
      <c r="LMF38"/>
      <c r="LMG38"/>
      <c r="LMH38"/>
      <c r="LMI38"/>
      <c r="LMJ38"/>
      <c r="LMK38"/>
      <c r="LML38"/>
      <c r="LMM38"/>
      <c r="LMN38"/>
      <c r="LMO38"/>
      <c r="LMP38"/>
      <c r="LMQ38"/>
      <c r="LMR38"/>
      <c r="LMS38"/>
      <c r="LMT38"/>
      <c r="LMU38"/>
      <c r="LMV38"/>
      <c r="LMW38"/>
      <c r="LMX38"/>
      <c r="LMY38"/>
      <c r="LMZ38"/>
      <c r="LNA38"/>
      <c r="LNB38"/>
      <c r="LNC38"/>
      <c r="LND38"/>
      <c r="LNE38"/>
      <c r="LNF38"/>
      <c r="LNG38"/>
      <c r="LNH38"/>
      <c r="LNI38"/>
      <c r="LNJ38"/>
      <c r="LNK38"/>
      <c r="LNL38"/>
      <c r="LNM38"/>
      <c r="LNN38"/>
      <c r="LNO38"/>
      <c r="LNP38"/>
      <c r="LNQ38"/>
      <c r="LNR38"/>
      <c r="LNS38"/>
      <c r="LNT38"/>
      <c r="LNU38"/>
      <c r="LNV38"/>
      <c r="LNW38"/>
      <c r="LNX38"/>
      <c r="LNY38"/>
      <c r="LNZ38"/>
      <c r="LOA38"/>
      <c r="LOB38"/>
      <c r="LOC38"/>
      <c r="LOD38"/>
      <c r="LOE38"/>
      <c r="LOF38"/>
      <c r="LOG38"/>
      <c r="LOH38"/>
      <c r="LOI38"/>
      <c r="LOJ38"/>
      <c r="LOK38"/>
      <c r="LOL38"/>
      <c r="LOM38"/>
      <c r="LON38"/>
      <c r="LOO38"/>
      <c r="LOP38"/>
      <c r="LOQ38"/>
      <c r="LOR38"/>
      <c r="LOS38"/>
      <c r="LOT38"/>
      <c r="LOU38"/>
      <c r="LOV38"/>
      <c r="LOW38"/>
      <c r="LOX38"/>
      <c r="LOY38"/>
      <c r="LOZ38"/>
      <c r="LPA38"/>
      <c r="LPB38"/>
      <c r="LPC38"/>
      <c r="LPD38"/>
      <c r="LPE38"/>
      <c r="LPF38"/>
      <c r="LPG38"/>
      <c r="LPH38"/>
      <c r="LPI38"/>
      <c r="LPJ38"/>
      <c r="LPK38"/>
      <c r="LPL38"/>
      <c r="LPM38"/>
      <c r="LPN38"/>
      <c r="LPO38"/>
      <c r="LPP38"/>
      <c r="LPQ38"/>
      <c r="LPR38"/>
      <c r="LPS38"/>
      <c r="LPT38"/>
      <c r="LPU38"/>
      <c r="LPV38"/>
      <c r="LPW38"/>
      <c r="LPX38"/>
      <c r="LPY38"/>
      <c r="LPZ38"/>
      <c r="LQA38"/>
      <c r="LQB38"/>
      <c r="LQC38"/>
      <c r="LQD38"/>
      <c r="LQE38"/>
      <c r="LQF38"/>
      <c r="LQG38"/>
      <c r="LQH38"/>
      <c r="LQI38"/>
      <c r="LQJ38"/>
      <c r="LQK38"/>
      <c r="LQL38"/>
      <c r="LQM38"/>
      <c r="LQN38"/>
      <c r="LQO38"/>
      <c r="LQP38"/>
      <c r="LQQ38"/>
      <c r="LQR38"/>
      <c r="LQS38"/>
      <c r="LQT38"/>
      <c r="LQU38"/>
      <c r="LQV38"/>
      <c r="LQW38"/>
      <c r="LQX38"/>
      <c r="LQY38"/>
      <c r="LQZ38"/>
      <c r="LRA38"/>
      <c r="LRB38"/>
      <c r="LRC38"/>
      <c r="LRD38"/>
      <c r="LRE38"/>
      <c r="LRF38"/>
      <c r="LRG38"/>
      <c r="LRH38"/>
      <c r="LRI38"/>
      <c r="LRJ38"/>
      <c r="LRK38"/>
      <c r="LRL38"/>
      <c r="LRM38"/>
      <c r="LRN38"/>
      <c r="LRO38"/>
      <c r="LRP38"/>
      <c r="LRQ38"/>
      <c r="LRR38"/>
      <c r="LRS38"/>
      <c r="LRT38"/>
      <c r="LRU38"/>
      <c r="LRV38"/>
      <c r="LRW38"/>
      <c r="LRX38"/>
      <c r="LRY38"/>
      <c r="LRZ38"/>
      <c r="LSA38"/>
      <c r="LSB38"/>
      <c r="LSC38"/>
      <c r="LSD38"/>
      <c r="LSE38"/>
      <c r="LSF38"/>
      <c r="LSG38"/>
      <c r="LSH38"/>
      <c r="LSI38"/>
      <c r="LSJ38"/>
      <c r="LSK38"/>
      <c r="LSL38"/>
      <c r="LSM38"/>
      <c r="LSN38"/>
      <c r="LSO38"/>
      <c r="LSP38"/>
      <c r="LSQ38"/>
      <c r="LSR38"/>
      <c r="LSS38"/>
      <c r="LST38"/>
      <c r="LSU38"/>
      <c r="LSV38"/>
      <c r="LSW38"/>
      <c r="LSX38"/>
      <c r="LSY38"/>
      <c r="LSZ38"/>
      <c r="LTA38"/>
      <c r="LTB38"/>
      <c r="LTC38"/>
      <c r="LTD38"/>
      <c r="LTE38"/>
      <c r="LTF38"/>
      <c r="LTG38"/>
      <c r="LTH38"/>
      <c r="LTI38"/>
      <c r="LTJ38"/>
      <c r="LTK38"/>
      <c r="LTL38"/>
      <c r="LTM38"/>
      <c r="LTN38"/>
      <c r="LTO38"/>
      <c r="LTP38"/>
      <c r="LTQ38"/>
      <c r="LTR38"/>
      <c r="LTS38"/>
      <c r="LTT38"/>
      <c r="LTU38"/>
      <c r="LTV38"/>
      <c r="LTW38"/>
      <c r="LTX38"/>
      <c r="LTY38"/>
      <c r="LTZ38"/>
      <c r="LUA38"/>
      <c r="LUB38"/>
      <c r="LUC38"/>
      <c r="LUD38"/>
      <c r="LUE38"/>
      <c r="LUF38"/>
      <c r="LUG38"/>
      <c r="LUH38"/>
      <c r="LUI38"/>
      <c r="LUJ38"/>
      <c r="LUK38"/>
      <c r="LUL38"/>
      <c r="LUM38"/>
      <c r="LUN38"/>
      <c r="LUO38"/>
      <c r="LUP38"/>
      <c r="LUQ38"/>
      <c r="LUR38"/>
      <c r="LUS38"/>
      <c r="LUT38"/>
      <c r="LUU38"/>
      <c r="LUV38"/>
      <c r="LUW38"/>
      <c r="LUX38"/>
      <c r="LUY38"/>
      <c r="LUZ38"/>
      <c r="LVA38"/>
      <c r="LVB38"/>
      <c r="LVC38"/>
      <c r="LVD38"/>
      <c r="LVE38"/>
      <c r="LVF38"/>
      <c r="LVG38"/>
      <c r="LVH38"/>
      <c r="LVI38"/>
      <c r="LVJ38"/>
      <c r="LVK38"/>
      <c r="LVL38"/>
      <c r="LVM38"/>
      <c r="LVN38"/>
      <c r="LVO38"/>
      <c r="LVP38"/>
      <c r="LVQ38"/>
      <c r="LVR38"/>
      <c r="LVS38"/>
      <c r="LVT38"/>
      <c r="LVU38"/>
      <c r="LVV38"/>
      <c r="LVW38"/>
      <c r="LVX38"/>
      <c r="LVY38"/>
      <c r="LVZ38"/>
      <c r="LWA38"/>
      <c r="LWB38"/>
      <c r="LWC38"/>
      <c r="LWD38"/>
      <c r="LWE38"/>
      <c r="LWF38"/>
      <c r="LWG38"/>
      <c r="LWH38"/>
      <c r="LWI38"/>
      <c r="LWJ38"/>
      <c r="LWK38"/>
      <c r="LWL38"/>
      <c r="LWM38"/>
      <c r="LWN38"/>
      <c r="LWO38"/>
      <c r="LWP38"/>
      <c r="LWQ38"/>
      <c r="LWR38"/>
      <c r="LWS38"/>
      <c r="LWT38"/>
      <c r="LWU38"/>
      <c r="LWV38"/>
      <c r="LWW38"/>
      <c r="LWX38"/>
      <c r="LWY38"/>
      <c r="LWZ38"/>
      <c r="LXA38"/>
      <c r="LXB38"/>
      <c r="LXC38"/>
      <c r="LXD38"/>
      <c r="LXE38"/>
      <c r="LXF38"/>
      <c r="LXG38"/>
      <c r="LXH38"/>
      <c r="LXI38"/>
      <c r="LXJ38"/>
      <c r="LXK38"/>
      <c r="LXL38"/>
      <c r="LXM38"/>
      <c r="LXN38"/>
      <c r="LXO38"/>
      <c r="LXP38"/>
      <c r="LXQ38"/>
      <c r="LXR38"/>
      <c r="LXS38"/>
      <c r="LXT38"/>
      <c r="LXU38"/>
      <c r="LXV38"/>
      <c r="LXW38"/>
      <c r="LXX38"/>
      <c r="LXY38"/>
      <c r="LXZ38"/>
      <c r="LYA38"/>
      <c r="LYB38"/>
      <c r="LYC38"/>
      <c r="LYD38"/>
      <c r="LYE38"/>
      <c r="LYF38"/>
      <c r="LYG38"/>
      <c r="LYH38"/>
      <c r="LYI38"/>
      <c r="LYJ38"/>
      <c r="LYK38"/>
      <c r="LYL38"/>
      <c r="LYM38"/>
      <c r="LYN38"/>
      <c r="LYO38"/>
      <c r="LYP38"/>
      <c r="LYQ38"/>
      <c r="LYR38"/>
      <c r="LYS38"/>
      <c r="LYT38"/>
      <c r="LYU38"/>
      <c r="LYV38"/>
      <c r="LYW38"/>
      <c r="LYX38"/>
      <c r="LYY38"/>
      <c r="LYZ38"/>
      <c r="LZA38"/>
      <c r="LZB38"/>
      <c r="LZC38"/>
      <c r="LZD38"/>
      <c r="LZE38"/>
      <c r="LZF38"/>
      <c r="LZG38"/>
      <c r="LZH38"/>
      <c r="LZI38"/>
      <c r="LZJ38"/>
      <c r="LZK38"/>
      <c r="LZL38"/>
      <c r="LZM38"/>
      <c r="LZN38"/>
      <c r="LZO38"/>
      <c r="LZP38"/>
      <c r="LZQ38"/>
      <c r="LZR38"/>
      <c r="LZS38"/>
      <c r="LZT38"/>
      <c r="LZU38"/>
      <c r="LZV38"/>
      <c r="LZW38"/>
      <c r="LZX38"/>
      <c r="LZY38"/>
      <c r="LZZ38"/>
      <c r="MAA38"/>
      <c r="MAB38"/>
      <c r="MAC38"/>
      <c r="MAD38"/>
      <c r="MAE38"/>
      <c r="MAF38"/>
      <c r="MAG38"/>
      <c r="MAH38"/>
      <c r="MAI38"/>
      <c r="MAJ38"/>
      <c r="MAK38"/>
      <c r="MAL38"/>
      <c r="MAM38"/>
      <c r="MAN38"/>
      <c r="MAO38"/>
      <c r="MAP38"/>
      <c r="MAQ38"/>
      <c r="MAR38"/>
      <c r="MAS38"/>
      <c r="MAT38"/>
      <c r="MAU38"/>
      <c r="MAV38"/>
      <c r="MAW38"/>
      <c r="MAX38"/>
      <c r="MAY38"/>
      <c r="MAZ38"/>
      <c r="MBA38"/>
      <c r="MBB38"/>
      <c r="MBC38"/>
      <c r="MBD38"/>
      <c r="MBE38"/>
      <c r="MBF38"/>
      <c r="MBG38"/>
      <c r="MBH38"/>
      <c r="MBI38"/>
      <c r="MBJ38"/>
      <c r="MBK38"/>
      <c r="MBL38"/>
      <c r="MBM38"/>
      <c r="MBN38"/>
      <c r="MBO38"/>
      <c r="MBP38"/>
      <c r="MBQ38"/>
      <c r="MBR38"/>
      <c r="MBS38"/>
      <c r="MBT38"/>
      <c r="MBU38"/>
      <c r="MBV38"/>
      <c r="MBW38"/>
      <c r="MBX38"/>
      <c r="MBY38"/>
      <c r="MBZ38"/>
      <c r="MCA38"/>
      <c r="MCB38"/>
      <c r="MCC38"/>
      <c r="MCD38"/>
      <c r="MCE38"/>
      <c r="MCF38"/>
      <c r="MCG38"/>
      <c r="MCH38"/>
      <c r="MCI38"/>
      <c r="MCJ38"/>
      <c r="MCK38"/>
      <c r="MCL38"/>
      <c r="MCM38"/>
      <c r="MCN38"/>
      <c r="MCO38"/>
      <c r="MCP38"/>
      <c r="MCQ38"/>
      <c r="MCR38"/>
      <c r="MCS38"/>
      <c r="MCT38"/>
      <c r="MCU38"/>
      <c r="MCV38"/>
      <c r="MCW38"/>
      <c r="MCX38"/>
      <c r="MCY38"/>
      <c r="MCZ38"/>
      <c r="MDA38"/>
      <c r="MDB38"/>
      <c r="MDC38"/>
      <c r="MDD38"/>
      <c r="MDE38"/>
      <c r="MDF38"/>
      <c r="MDG38"/>
      <c r="MDH38"/>
      <c r="MDI38"/>
      <c r="MDJ38"/>
      <c r="MDK38"/>
      <c r="MDL38"/>
      <c r="MDM38"/>
      <c r="MDN38"/>
      <c r="MDO38"/>
      <c r="MDP38"/>
      <c r="MDQ38"/>
      <c r="MDR38"/>
      <c r="MDS38"/>
      <c r="MDT38"/>
      <c r="MDU38"/>
      <c r="MDV38"/>
      <c r="MDW38"/>
      <c r="MDX38"/>
      <c r="MDY38"/>
      <c r="MDZ38"/>
      <c r="MEA38"/>
      <c r="MEB38"/>
      <c r="MEC38"/>
      <c r="MED38"/>
      <c r="MEE38"/>
      <c r="MEF38"/>
      <c r="MEG38"/>
      <c r="MEH38"/>
      <c r="MEI38"/>
      <c r="MEJ38"/>
      <c r="MEK38"/>
      <c r="MEL38"/>
      <c r="MEM38"/>
      <c r="MEN38"/>
      <c r="MEO38"/>
      <c r="MEP38"/>
      <c r="MEQ38"/>
      <c r="MER38"/>
      <c r="MES38"/>
      <c r="MET38"/>
      <c r="MEU38"/>
      <c r="MEV38"/>
      <c r="MEW38"/>
      <c r="MEX38"/>
      <c r="MEY38"/>
      <c r="MEZ38"/>
      <c r="MFA38"/>
      <c r="MFB38"/>
      <c r="MFC38"/>
      <c r="MFD38"/>
      <c r="MFE38"/>
      <c r="MFF38"/>
      <c r="MFG38"/>
      <c r="MFH38"/>
      <c r="MFI38"/>
      <c r="MFJ38"/>
      <c r="MFK38"/>
      <c r="MFL38"/>
      <c r="MFM38"/>
      <c r="MFN38"/>
      <c r="MFO38"/>
      <c r="MFP38"/>
      <c r="MFQ38"/>
      <c r="MFR38"/>
      <c r="MFS38"/>
      <c r="MFT38"/>
      <c r="MFU38"/>
      <c r="MFV38"/>
      <c r="MFW38"/>
      <c r="MFX38"/>
      <c r="MFY38"/>
      <c r="MFZ38"/>
      <c r="MGA38"/>
      <c r="MGB38"/>
      <c r="MGC38"/>
      <c r="MGD38"/>
      <c r="MGE38"/>
      <c r="MGF38"/>
      <c r="MGG38"/>
      <c r="MGH38"/>
      <c r="MGI38"/>
      <c r="MGJ38"/>
      <c r="MGK38"/>
      <c r="MGL38"/>
      <c r="MGM38"/>
      <c r="MGN38"/>
      <c r="MGO38"/>
      <c r="MGP38"/>
      <c r="MGQ38"/>
      <c r="MGR38"/>
      <c r="MGS38"/>
      <c r="MGT38"/>
      <c r="MGU38"/>
      <c r="MGV38"/>
      <c r="MGW38"/>
      <c r="MGX38"/>
      <c r="MGY38"/>
      <c r="MGZ38"/>
      <c r="MHA38"/>
      <c r="MHB38"/>
      <c r="MHC38"/>
      <c r="MHD38"/>
      <c r="MHE38"/>
      <c r="MHF38"/>
      <c r="MHG38"/>
      <c r="MHH38"/>
      <c r="MHI38"/>
      <c r="MHJ38"/>
      <c r="MHK38"/>
      <c r="MHL38"/>
      <c r="MHM38"/>
      <c r="MHN38"/>
      <c r="MHO38"/>
      <c r="MHP38"/>
      <c r="MHQ38"/>
      <c r="MHR38"/>
      <c r="MHS38"/>
      <c r="MHT38"/>
      <c r="MHU38"/>
      <c r="MHV38"/>
      <c r="MHW38"/>
      <c r="MHX38"/>
      <c r="MHY38"/>
      <c r="MHZ38"/>
      <c r="MIA38"/>
      <c r="MIB38"/>
      <c r="MIC38"/>
      <c r="MID38"/>
      <c r="MIE38"/>
      <c r="MIF38"/>
      <c r="MIG38"/>
      <c r="MIH38"/>
      <c r="MII38"/>
      <c r="MIJ38"/>
      <c r="MIK38"/>
      <c r="MIL38"/>
      <c r="MIM38"/>
      <c r="MIN38"/>
      <c r="MIO38"/>
      <c r="MIP38"/>
      <c r="MIQ38"/>
      <c r="MIR38"/>
      <c r="MIS38"/>
      <c r="MIT38"/>
      <c r="MIU38"/>
      <c r="MIV38"/>
      <c r="MIW38"/>
      <c r="MIX38"/>
      <c r="MIY38"/>
      <c r="MIZ38"/>
      <c r="MJA38"/>
      <c r="MJB38"/>
      <c r="MJC38"/>
      <c r="MJD38"/>
      <c r="MJE38"/>
      <c r="MJF38"/>
      <c r="MJG38"/>
      <c r="MJH38"/>
      <c r="MJI38"/>
      <c r="MJJ38"/>
      <c r="MJK38"/>
      <c r="MJL38"/>
      <c r="MJM38"/>
      <c r="MJN38"/>
      <c r="MJO38"/>
      <c r="MJP38"/>
      <c r="MJQ38"/>
      <c r="MJR38"/>
      <c r="MJS38"/>
      <c r="MJT38"/>
      <c r="MJU38"/>
      <c r="MJV38"/>
      <c r="MJW38"/>
      <c r="MJX38"/>
      <c r="MJY38"/>
      <c r="MJZ38"/>
      <c r="MKA38"/>
      <c r="MKB38"/>
      <c r="MKC38"/>
      <c r="MKD38"/>
      <c r="MKE38"/>
      <c r="MKF38"/>
      <c r="MKG38"/>
      <c r="MKH38"/>
      <c r="MKI38"/>
      <c r="MKJ38"/>
      <c r="MKK38"/>
      <c r="MKL38"/>
      <c r="MKM38"/>
      <c r="MKN38"/>
      <c r="MKO38"/>
      <c r="MKP38"/>
      <c r="MKQ38"/>
      <c r="MKR38"/>
      <c r="MKS38"/>
      <c r="MKT38"/>
      <c r="MKU38"/>
      <c r="MKV38"/>
      <c r="MKW38"/>
      <c r="MKX38"/>
      <c r="MKY38"/>
      <c r="MKZ38"/>
      <c r="MLA38"/>
      <c r="MLB38"/>
      <c r="MLC38"/>
      <c r="MLD38"/>
      <c r="MLE38"/>
      <c r="MLF38"/>
      <c r="MLG38"/>
      <c r="MLH38"/>
      <c r="MLI38"/>
      <c r="MLJ38"/>
      <c r="MLK38"/>
      <c r="MLL38"/>
      <c r="MLM38"/>
      <c r="MLN38"/>
      <c r="MLO38"/>
      <c r="MLP38"/>
      <c r="MLQ38"/>
      <c r="MLR38"/>
      <c r="MLS38"/>
      <c r="MLT38"/>
      <c r="MLU38"/>
      <c r="MLV38"/>
      <c r="MLW38"/>
      <c r="MLX38"/>
      <c r="MLY38"/>
      <c r="MLZ38"/>
      <c r="MMA38"/>
      <c r="MMB38"/>
      <c r="MMC38"/>
      <c r="MMD38"/>
      <c r="MME38"/>
      <c r="MMF38"/>
      <c r="MMG38"/>
      <c r="MMH38"/>
      <c r="MMI38"/>
      <c r="MMJ38"/>
      <c r="MMK38"/>
      <c r="MML38"/>
      <c r="MMM38"/>
      <c r="MMN38"/>
      <c r="MMO38"/>
      <c r="MMP38"/>
      <c r="MMQ38"/>
      <c r="MMR38"/>
      <c r="MMS38"/>
      <c r="MMT38"/>
      <c r="MMU38"/>
      <c r="MMV38"/>
      <c r="MMW38"/>
      <c r="MMX38"/>
      <c r="MMY38"/>
      <c r="MMZ38"/>
      <c r="MNA38"/>
      <c r="MNB38"/>
      <c r="MNC38"/>
      <c r="MND38"/>
      <c r="MNE38"/>
      <c r="MNF38"/>
      <c r="MNG38"/>
      <c r="MNH38"/>
      <c r="MNI38"/>
      <c r="MNJ38"/>
      <c r="MNK38"/>
      <c r="MNL38"/>
      <c r="MNM38"/>
      <c r="MNN38"/>
      <c r="MNO38"/>
      <c r="MNP38"/>
      <c r="MNQ38"/>
      <c r="MNR38"/>
      <c r="MNS38"/>
      <c r="MNT38"/>
      <c r="MNU38"/>
      <c r="MNV38"/>
      <c r="MNW38"/>
      <c r="MNX38"/>
      <c r="MNY38"/>
      <c r="MNZ38"/>
      <c r="MOA38"/>
      <c r="MOB38"/>
      <c r="MOC38"/>
      <c r="MOD38"/>
      <c r="MOE38"/>
      <c r="MOF38"/>
      <c r="MOG38"/>
      <c r="MOH38"/>
      <c r="MOI38"/>
      <c r="MOJ38"/>
      <c r="MOK38"/>
      <c r="MOL38"/>
      <c r="MOM38"/>
      <c r="MON38"/>
      <c r="MOO38"/>
      <c r="MOP38"/>
      <c r="MOQ38"/>
      <c r="MOR38"/>
      <c r="MOS38"/>
      <c r="MOT38"/>
      <c r="MOU38"/>
      <c r="MOV38"/>
      <c r="MOW38"/>
      <c r="MOX38"/>
      <c r="MOY38"/>
      <c r="MOZ38"/>
      <c r="MPA38"/>
      <c r="MPB38"/>
      <c r="MPC38"/>
      <c r="MPD38"/>
      <c r="MPE38"/>
      <c r="MPF38"/>
      <c r="MPG38"/>
      <c r="MPH38"/>
      <c r="MPI38"/>
      <c r="MPJ38"/>
      <c r="MPK38"/>
      <c r="MPL38"/>
      <c r="MPM38"/>
      <c r="MPN38"/>
      <c r="MPO38"/>
      <c r="MPP38"/>
      <c r="MPQ38"/>
      <c r="MPR38"/>
      <c r="MPS38"/>
      <c r="MPT38"/>
      <c r="MPU38"/>
      <c r="MPV38"/>
      <c r="MPW38"/>
      <c r="MPX38"/>
      <c r="MPY38"/>
      <c r="MPZ38"/>
      <c r="MQA38"/>
      <c r="MQB38"/>
      <c r="MQC38"/>
      <c r="MQD38"/>
      <c r="MQE38"/>
      <c r="MQF38"/>
      <c r="MQG38"/>
      <c r="MQH38"/>
      <c r="MQI38"/>
      <c r="MQJ38"/>
      <c r="MQK38"/>
      <c r="MQL38"/>
      <c r="MQM38"/>
      <c r="MQN38"/>
      <c r="MQO38"/>
      <c r="MQP38"/>
      <c r="MQQ38"/>
      <c r="MQR38"/>
      <c r="MQS38"/>
      <c r="MQT38"/>
      <c r="MQU38"/>
      <c r="MQV38"/>
      <c r="MQW38"/>
      <c r="MQX38"/>
      <c r="MQY38"/>
      <c r="MQZ38"/>
      <c r="MRA38"/>
      <c r="MRB38"/>
      <c r="MRC38"/>
      <c r="MRD38"/>
      <c r="MRE38"/>
      <c r="MRF38"/>
      <c r="MRG38"/>
      <c r="MRH38"/>
      <c r="MRI38"/>
      <c r="MRJ38"/>
      <c r="MRK38"/>
      <c r="MRL38"/>
      <c r="MRM38"/>
      <c r="MRN38"/>
      <c r="MRO38"/>
      <c r="MRP38"/>
      <c r="MRQ38"/>
      <c r="MRR38"/>
      <c r="MRS38"/>
      <c r="MRT38"/>
      <c r="MRU38"/>
      <c r="MRV38"/>
      <c r="MRW38"/>
      <c r="MRX38"/>
      <c r="MRY38"/>
      <c r="MRZ38"/>
      <c r="MSA38"/>
      <c r="MSB38"/>
      <c r="MSC38"/>
      <c r="MSD38"/>
      <c r="MSE38"/>
      <c r="MSF38"/>
      <c r="MSG38"/>
      <c r="MSH38"/>
      <c r="MSI38"/>
      <c r="MSJ38"/>
      <c r="MSK38"/>
      <c r="MSL38"/>
      <c r="MSM38"/>
      <c r="MSN38"/>
      <c r="MSO38"/>
      <c r="MSP38"/>
      <c r="MSQ38"/>
      <c r="MSR38"/>
      <c r="MSS38"/>
      <c r="MST38"/>
      <c r="MSU38"/>
      <c r="MSV38"/>
      <c r="MSW38"/>
      <c r="MSX38"/>
      <c r="MSY38"/>
      <c r="MSZ38"/>
      <c r="MTA38"/>
      <c r="MTB38"/>
      <c r="MTC38"/>
      <c r="MTD38"/>
      <c r="MTE38"/>
      <c r="MTF38"/>
      <c r="MTG38"/>
      <c r="MTH38"/>
      <c r="MTI38"/>
      <c r="MTJ38"/>
      <c r="MTK38"/>
      <c r="MTL38"/>
      <c r="MTM38"/>
      <c r="MTN38"/>
      <c r="MTO38"/>
      <c r="MTP38"/>
      <c r="MTQ38"/>
      <c r="MTR38"/>
      <c r="MTS38"/>
      <c r="MTT38"/>
      <c r="MTU38"/>
      <c r="MTV38"/>
      <c r="MTW38"/>
      <c r="MTX38"/>
      <c r="MTY38"/>
      <c r="MTZ38"/>
      <c r="MUA38"/>
      <c r="MUB38"/>
      <c r="MUC38"/>
      <c r="MUD38"/>
      <c r="MUE38"/>
      <c r="MUF38"/>
      <c r="MUG38"/>
      <c r="MUH38"/>
      <c r="MUI38"/>
      <c r="MUJ38"/>
      <c r="MUK38"/>
      <c r="MUL38"/>
      <c r="MUM38"/>
      <c r="MUN38"/>
      <c r="MUO38"/>
      <c r="MUP38"/>
      <c r="MUQ38"/>
      <c r="MUR38"/>
      <c r="MUS38"/>
      <c r="MUT38"/>
      <c r="MUU38"/>
      <c r="MUV38"/>
      <c r="MUW38"/>
      <c r="MUX38"/>
      <c r="MUY38"/>
      <c r="MUZ38"/>
      <c r="MVA38"/>
      <c r="MVB38"/>
      <c r="MVC38"/>
      <c r="MVD38"/>
      <c r="MVE38"/>
      <c r="MVF38"/>
      <c r="MVG38"/>
      <c r="MVH38"/>
      <c r="MVI38"/>
      <c r="MVJ38"/>
      <c r="MVK38"/>
      <c r="MVL38"/>
      <c r="MVM38"/>
      <c r="MVN38"/>
      <c r="MVO38"/>
      <c r="MVP38"/>
      <c r="MVQ38"/>
      <c r="MVR38"/>
      <c r="MVS38"/>
      <c r="MVT38"/>
      <c r="MVU38"/>
      <c r="MVV38"/>
      <c r="MVW38"/>
      <c r="MVX38"/>
      <c r="MVY38"/>
      <c r="MVZ38"/>
      <c r="MWA38"/>
      <c r="MWB38"/>
      <c r="MWC38"/>
      <c r="MWD38"/>
      <c r="MWE38"/>
      <c r="MWF38"/>
      <c r="MWG38"/>
      <c r="MWH38"/>
      <c r="MWI38"/>
      <c r="MWJ38"/>
      <c r="MWK38"/>
      <c r="MWL38"/>
      <c r="MWM38"/>
      <c r="MWN38"/>
      <c r="MWO38"/>
      <c r="MWP38"/>
      <c r="MWQ38"/>
      <c r="MWR38"/>
      <c r="MWS38"/>
      <c r="MWT38"/>
      <c r="MWU38"/>
      <c r="MWV38"/>
      <c r="MWW38"/>
      <c r="MWX38"/>
      <c r="MWY38"/>
      <c r="MWZ38"/>
      <c r="MXA38"/>
      <c r="MXB38"/>
      <c r="MXC38"/>
      <c r="MXD38"/>
      <c r="MXE38"/>
      <c r="MXF38"/>
      <c r="MXG38"/>
      <c r="MXH38"/>
      <c r="MXI38"/>
      <c r="MXJ38"/>
      <c r="MXK38"/>
      <c r="MXL38"/>
      <c r="MXM38"/>
      <c r="MXN38"/>
      <c r="MXO38"/>
      <c r="MXP38"/>
      <c r="MXQ38"/>
      <c r="MXR38"/>
      <c r="MXS38"/>
      <c r="MXT38"/>
      <c r="MXU38"/>
      <c r="MXV38"/>
      <c r="MXW38"/>
      <c r="MXX38"/>
      <c r="MXY38"/>
      <c r="MXZ38"/>
      <c r="MYA38"/>
      <c r="MYB38"/>
      <c r="MYC38"/>
      <c r="MYD38"/>
      <c r="MYE38"/>
      <c r="MYF38"/>
      <c r="MYG38"/>
      <c r="MYH38"/>
      <c r="MYI38"/>
      <c r="MYJ38"/>
      <c r="MYK38"/>
      <c r="MYL38"/>
      <c r="MYM38"/>
      <c r="MYN38"/>
      <c r="MYO38"/>
      <c r="MYP38"/>
      <c r="MYQ38"/>
      <c r="MYR38"/>
      <c r="MYS38"/>
      <c r="MYT38"/>
      <c r="MYU38"/>
      <c r="MYV38"/>
      <c r="MYW38"/>
      <c r="MYX38"/>
      <c r="MYY38"/>
      <c r="MYZ38"/>
      <c r="MZA38"/>
      <c r="MZB38"/>
      <c r="MZC38"/>
      <c r="MZD38"/>
      <c r="MZE38"/>
      <c r="MZF38"/>
      <c r="MZG38"/>
      <c r="MZH38"/>
      <c r="MZI38"/>
      <c r="MZJ38"/>
      <c r="MZK38"/>
      <c r="MZL38"/>
      <c r="MZM38"/>
      <c r="MZN38"/>
      <c r="MZO38"/>
      <c r="MZP38"/>
      <c r="MZQ38"/>
      <c r="MZR38"/>
      <c r="MZS38"/>
      <c r="MZT38"/>
      <c r="MZU38"/>
      <c r="MZV38"/>
      <c r="MZW38"/>
      <c r="MZX38"/>
      <c r="MZY38"/>
      <c r="MZZ38"/>
      <c r="NAA38"/>
      <c r="NAB38"/>
      <c r="NAC38"/>
      <c r="NAD38"/>
      <c r="NAE38"/>
      <c r="NAF38"/>
      <c r="NAG38"/>
      <c r="NAH38"/>
      <c r="NAI38"/>
      <c r="NAJ38"/>
      <c r="NAK38"/>
      <c r="NAL38"/>
      <c r="NAM38"/>
      <c r="NAN38"/>
      <c r="NAO38"/>
      <c r="NAP38"/>
      <c r="NAQ38"/>
      <c r="NAR38"/>
      <c r="NAS38"/>
      <c r="NAT38"/>
      <c r="NAU38"/>
      <c r="NAV38"/>
      <c r="NAW38"/>
      <c r="NAX38"/>
      <c r="NAY38"/>
      <c r="NAZ38"/>
      <c r="NBA38"/>
      <c r="NBB38"/>
      <c r="NBC38"/>
      <c r="NBD38"/>
      <c r="NBE38"/>
      <c r="NBF38"/>
      <c r="NBG38"/>
      <c r="NBH38"/>
      <c r="NBI38"/>
      <c r="NBJ38"/>
      <c r="NBK38"/>
      <c r="NBL38"/>
      <c r="NBM38"/>
      <c r="NBN38"/>
      <c r="NBO38"/>
      <c r="NBP38"/>
      <c r="NBQ38"/>
      <c r="NBR38"/>
      <c r="NBS38"/>
      <c r="NBT38"/>
      <c r="NBU38"/>
      <c r="NBV38"/>
      <c r="NBW38"/>
      <c r="NBX38"/>
      <c r="NBY38"/>
      <c r="NBZ38"/>
      <c r="NCA38"/>
      <c r="NCB38"/>
      <c r="NCC38"/>
      <c r="NCD38"/>
      <c r="NCE38"/>
      <c r="NCF38"/>
      <c r="NCG38"/>
      <c r="NCH38"/>
      <c r="NCI38"/>
      <c r="NCJ38"/>
      <c r="NCK38"/>
      <c r="NCL38"/>
      <c r="NCM38"/>
      <c r="NCN38"/>
      <c r="NCO38"/>
      <c r="NCP38"/>
      <c r="NCQ38"/>
      <c r="NCR38"/>
      <c r="NCS38"/>
      <c r="NCT38"/>
      <c r="NCU38"/>
      <c r="NCV38"/>
      <c r="NCW38"/>
      <c r="NCX38"/>
      <c r="NCY38"/>
      <c r="NCZ38"/>
      <c r="NDA38"/>
      <c r="NDB38"/>
      <c r="NDC38"/>
      <c r="NDD38"/>
      <c r="NDE38"/>
      <c r="NDF38"/>
      <c r="NDG38"/>
      <c r="NDH38"/>
      <c r="NDI38"/>
      <c r="NDJ38"/>
      <c r="NDK38"/>
      <c r="NDL38"/>
      <c r="NDM38"/>
      <c r="NDN38"/>
      <c r="NDO38"/>
      <c r="NDP38"/>
      <c r="NDQ38"/>
      <c r="NDR38"/>
      <c r="NDS38"/>
      <c r="NDT38"/>
      <c r="NDU38"/>
      <c r="NDV38"/>
      <c r="NDW38"/>
      <c r="NDX38"/>
      <c r="NDY38"/>
      <c r="NDZ38"/>
      <c r="NEA38"/>
      <c r="NEB38"/>
      <c r="NEC38"/>
      <c r="NED38"/>
      <c r="NEE38"/>
      <c r="NEF38"/>
      <c r="NEG38"/>
      <c r="NEH38"/>
      <c r="NEI38"/>
      <c r="NEJ38"/>
      <c r="NEK38"/>
      <c r="NEL38"/>
      <c r="NEM38"/>
      <c r="NEN38"/>
      <c r="NEO38"/>
      <c r="NEP38"/>
      <c r="NEQ38"/>
      <c r="NER38"/>
      <c r="NES38"/>
      <c r="NET38"/>
      <c r="NEU38"/>
      <c r="NEV38"/>
      <c r="NEW38"/>
      <c r="NEX38"/>
      <c r="NEY38"/>
      <c r="NEZ38"/>
      <c r="NFA38"/>
      <c r="NFB38"/>
      <c r="NFC38"/>
      <c r="NFD38"/>
      <c r="NFE38"/>
      <c r="NFF38"/>
      <c r="NFG38"/>
      <c r="NFH38"/>
      <c r="NFI38"/>
      <c r="NFJ38"/>
      <c r="NFK38"/>
      <c r="NFL38"/>
      <c r="NFM38"/>
      <c r="NFN38"/>
      <c r="NFO38"/>
      <c r="NFP38"/>
      <c r="NFQ38"/>
      <c r="NFR38"/>
      <c r="NFS38"/>
      <c r="NFT38"/>
      <c r="NFU38"/>
      <c r="NFV38"/>
      <c r="NFW38"/>
      <c r="NFX38"/>
      <c r="NFY38"/>
      <c r="NFZ38"/>
      <c r="NGA38"/>
      <c r="NGB38"/>
      <c r="NGC38"/>
      <c r="NGD38"/>
      <c r="NGE38"/>
      <c r="NGF38"/>
      <c r="NGG38"/>
      <c r="NGH38"/>
      <c r="NGI38"/>
      <c r="NGJ38"/>
      <c r="NGK38"/>
      <c r="NGL38"/>
      <c r="NGM38"/>
      <c r="NGN38"/>
      <c r="NGO38"/>
      <c r="NGP38"/>
      <c r="NGQ38"/>
      <c r="NGR38"/>
      <c r="NGS38"/>
      <c r="NGT38"/>
      <c r="NGU38"/>
      <c r="NGV38"/>
      <c r="NGW38"/>
      <c r="NGX38"/>
      <c r="NGY38"/>
      <c r="NGZ38"/>
      <c r="NHA38"/>
      <c r="NHB38"/>
      <c r="NHC38"/>
      <c r="NHD38"/>
      <c r="NHE38"/>
      <c r="NHF38"/>
      <c r="NHG38"/>
      <c r="NHH38"/>
      <c r="NHI38"/>
      <c r="NHJ38"/>
      <c r="NHK38"/>
      <c r="NHL38"/>
      <c r="NHM38"/>
      <c r="NHN38"/>
      <c r="NHO38"/>
      <c r="NHP38"/>
      <c r="NHQ38"/>
      <c r="NHR38"/>
      <c r="NHS38"/>
      <c r="NHT38"/>
      <c r="NHU38"/>
      <c r="NHV38"/>
      <c r="NHW38"/>
      <c r="NHX38"/>
      <c r="NHY38"/>
      <c r="NHZ38"/>
      <c r="NIA38"/>
      <c r="NIB38"/>
      <c r="NIC38"/>
      <c r="NID38"/>
      <c r="NIE38"/>
      <c r="NIF38"/>
      <c r="NIG38"/>
      <c r="NIH38"/>
      <c r="NII38"/>
      <c r="NIJ38"/>
      <c r="NIK38"/>
      <c r="NIL38"/>
      <c r="NIM38"/>
      <c r="NIN38"/>
      <c r="NIO38"/>
      <c r="NIP38"/>
      <c r="NIQ38"/>
      <c r="NIR38"/>
      <c r="NIS38"/>
      <c r="NIT38"/>
      <c r="NIU38"/>
      <c r="NIV38"/>
      <c r="NIW38"/>
      <c r="NIX38"/>
      <c r="NIY38"/>
      <c r="NIZ38"/>
      <c r="NJA38"/>
      <c r="NJB38"/>
      <c r="NJC38"/>
      <c r="NJD38"/>
      <c r="NJE38"/>
      <c r="NJF38"/>
      <c r="NJG38"/>
      <c r="NJH38"/>
      <c r="NJI38"/>
      <c r="NJJ38"/>
      <c r="NJK38"/>
      <c r="NJL38"/>
      <c r="NJM38"/>
      <c r="NJN38"/>
      <c r="NJO38"/>
      <c r="NJP38"/>
      <c r="NJQ38"/>
      <c r="NJR38"/>
      <c r="NJS38"/>
      <c r="NJT38"/>
      <c r="NJU38"/>
      <c r="NJV38"/>
      <c r="NJW38"/>
      <c r="NJX38"/>
      <c r="NJY38"/>
      <c r="NJZ38"/>
      <c r="NKA38"/>
      <c r="NKB38"/>
      <c r="NKC38"/>
      <c r="NKD38"/>
      <c r="NKE38"/>
      <c r="NKF38"/>
      <c r="NKG38"/>
      <c r="NKH38"/>
      <c r="NKI38"/>
      <c r="NKJ38"/>
      <c r="NKK38"/>
      <c r="NKL38"/>
      <c r="NKM38"/>
      <c r="NKN38"/>
      <c r="NKO38"/>
      <c r="NKP38"/>
      <c r="NKQ38"/>
      <c r="NKR38"/>
      <c r="NKS38"/>
      <c r="NKT38"/>
      <c r="NKU38"/>
      <c r="NKV38"/>
      <c r="NKW38"/>
      <c r="NKX38"/>
      <c r="NKY38"/>
      <c r="NKZ38"/>
      <c r="NLA38"/>
      <c r="NLB38"/>
      <c r="NLC38"/>
      <c r="NLD38"/>
      <c r="NLE38"/>
      <c r="NLF38"/>
      <c r="NLG38"/>
      <c r="NLH38"/>
      <c r="NLI38"/>
      <c r="NLJ38"/>
      <c r="NLK38"/>
      <c r="NLL38"/>
      <c r="NLM38"/>
      <c r="NLN38"/>
      <c r="NLO38"/>
      <c r="NLP38"/>
      <c r="NLQ38"/>
      <c r="NLR38"/>
      <c r="NLS38"/>
      <c r="NLT38"/>
      <c r="NLU38"/>
      <c r="NLV38"/>
      <c r="NLW38"/>
      <c r="NLX38"/>
      <c r="NLY38"/>
      <c r="NLZ38"/>
      <c r="NMA38"/>
      <c r="NMB38"/>
      <c r="NMC38"/>
      <c r="NMD38"/>
      <c r="NME38"/>
      <c r="NMF38"/>
      <c r="NMG38"/>
      <c r="NMH38"/>
      <c r="NMI38"/>
      <c r="NMJ38"/>
      <c r="NMK38"/>
      <c r="NML38"/>
      <c r="NMM38"/>
      <c r="NMN38"/>
      <c r="NMO38"/>
      <c r="NMP38"/>
      <c r="NMQ38"/>
      <c r="NMR38"/>
      <c r="NMS38"/>
      <c r="NMT38"/>
      <c r="NMU38"/>
      <c r="NMV38"/>
      <c r="NMW38"/>
      <c r="NMX38"/>
      <c r="NMY38"/>
      <c r="NMZ38"/>
      <c r="NNA38"/>
      <c r="NNB38"/>
      <c r="NNC38"/>
      <c r="NND38"/>
      <c r="NNE38"/>
      <c r="NNF38"/>
      <c r="NNG38"/>
      <c r="NNH38"/>
      <c r="NNI38"/>
      <c r="NNJ38"/>
      <c r="NNK38"/>
      <c r="NNL38"/>
      <c r="NNM38"/>
      <c r="NNN38"/>
      <c r="NNO38"/>
      <c r="NNP38"/>
      <c r="NNQ38"/>
      <c r="NNR38"/>
      <c r="NNS38"/>
      <c r="NNT38"/>
      <c r="NNU38"/>
      <c r="NNV38"/>
      <c r="NNW38"/>
      <c r="NNX38"/>
      <c r="NNY38"/>
      <c r="NNZ38"/>
      <c r="NOA38"/>
      <c r="NOB38"/>
      <c r="NOC38"/>
      <c r="NOD38"/>
      <c r="NOE38"/>
      <c r="NOF38"/>
      <c r="NOG38"/>
      <c r="NOH38"/>
      <c r="NOI38"/>
      <c r="NOJ38"/>
      <c r="NOK38"/>
      <c r="NOL38"/>
      <c r="NOM38"/>
      <c r="NON38"/>
      <c r="NOO38"/>
      <c r="NOP38"/>
      <c r="NOQ38"/>
      <c r="NOR38"/>
      <c r="NOS38"/>
      <c r="NOT38"/>
      <c r="NOU38"/>
      <c r="NOV38"/>
      <c r="NOW38"/>
      <c r="NOX38"/>
      <c r="NOY38"/>
      <c r="NOZ38"/>
      <c r="NPA38"/>
      <c r="NPB38"/>
      <c r="NPC38"/>
      <c r="NPD38"/>
      <c r="NPE38"/>
      <c r="NPF38"/>
      <c r="NPG38"/>
      <c r="NPH38"/>
      <c r="NPI38"/>
      <c r="NPJ38"/>
      <c r="NPK38"/>
      <c r="NPL38"/>
      <c r="NPM38"/>
      <c r="NPN38"/>
      <c r="NPO38"/>
      <c r="NPP38"/>
      <c r="NPQ38"/>
      <c r="NPR38"/>
      <c r="NPS38"/>
      <c r="NPT38"/>
      <c r="NPU38"/>
      <c r="NPV38"/>
      <c r="NPW38"/>
      <c r="NPX38"/>
      <c r="NPY38"/>
      <c r="NPZ38"/>
      <c r="NQA38"/>
      <c r="NQB38"/>
      <c r="NQC38"/>
      <c r="NQD38"/>
      <c r="NQE38"/>
      <c r="NQF38"/>
      <c r="NQG38"/>
      <c r="NQH38"/>
      <c r="NQI38"/>
      <c r="NQJ38"/>
      <c r="NQK38"/>
      <c r="NQL38"/>
      <c r="NQM38"/>
      <c r="NQN38"/>
      <c r="NQO38"/>
      <c r="NQP38"/>
      <c r="NQQ38"/>
      <c r="NQR38"/>
      <c r="NQS38"/>
      <c r="NQT38"/>
      <c r="NQU38"/>
      <c r="NQV38"/>
      <c r="NQW38"/>
      <c r="NQX38"/>
      <c r="NQY38"/>
      <c r="NQZ38"/>
      <c r="NRA38"/>
      <c r="NRB38"/>
      <c r="NRC38"/>
      <c r="NRD38"/>
      <c r="NRE38"/>
      <c r="NRF38"/>
      <c r="NRG38"/>
      <c r="NRH38"/>
      <c r="NRI38"/>
      <c r="NRJ38"/>
      <c r="NRK38"/>
      <c r="NRL38"/>
      <c r="NRM38"/>
      <c r="NRN38"/>
      <c r="NRO38"/>
      <c r="NRP38"/>
      <c r="NRQ38"/>
      <c r="NRR38"/>
      <c r="NRS38"/>
      <c r="NRT38"/>
      <c r="NRU38"/>
      <c r="NRV38"/>
      <c r="NRW38"/>
      <c r="NRX38"/>
      <c r="NRY38"/>
      <c r="NRZ38"/>
      <c r="NSA38"/>
      <c r="NSB38"/>
      <c r="NSC38"/>
      <c r="NSD38"/>
      <c r="NSE38"/>
      <c r="NSF38"/>
      <c r="NSG38"/>
      <c r="NSH38"/>
      <c r="NSI38"/>
      <c r="NSJ38"/>
      <c r="NSK38"/>
      <c r="NSL38"/>
      <c r="NSM38"/>
      <c r="NSN38"/>
      <c r="NSO38"/>
      <c r="NSP38"/>
      <c r="NSQ38"/>
      <c r="NSR38"/>
      <c r="NSS38"/>
      <c r="NST38"/>
      <c r="NSU38"/>
      <c r="NSV38"/>
      <c r="NSW38"/>
      <c r="NSX38"/>
      <c r="NSY38"/>
      <c r="NSZ38"/>
      <c r="NTA38"/>
      <c r="NTB38"/>
      <c r="NTC38"/>
      <c r="NTD38"/>
      <c r="NTE38"/>
      <c r="NTF38"/>
      <c r="NTG38"/>
      <c r="NTH38"/>
      <c r="NTI38"/>
      <c r="NTJ38"/>
      <c r="NTK38"/>
      <c r="NTL38"/>
      <c r="NTM38"/>
      <c r="NTN38"/>
      <c r="NTO38"/>
      <c r="NTP38"/>
      <c r="NTQ38"/>
      <c r="NTR38"/>
      <c r="NTS38"/>
      <c r="NTT38"/>
      <c r="NTU38"/>
      <c r="NTV38"/>
      <c r="NTW38"/>
      <c r="NTX38"/>
      <c r="NTY38"/>
      <c r="NTZ38"/>
      <c r="NUA38"/>
      <c r="NUB38"/>
      <c r="NUC38"/>
      <c r="NUD38"/>
      <c r="NUE38"/>
      <c r="NUF38"/>
      <c r="NUG38"/>
      <c r="NUH38"/>
      <c r="NUI38"/>
      <c r="NUJ38"/>
      <c r="NUK38"/>
      <c r="NUL38"/>
      <c r="NUM38"/>
      <c r="NUN38"/>
      <c r="NUO38"/>
      <c r="NUP38"/>
      <c r="NUQ38"/>
      <c r="NUR38"/>
      <c r="NUS38"/>
      <c r="NUT38"/>
      <c r="NUU38"/>
      <c r="NUV38"/>
      <c r="NUW38"/>
      <c r="NUX38"/>
      <c r="NUY38"/>
      <c r="NUZ38"/>
      <c r="NVA38"/>
      <c r="NVB38"/>
      <c r="NVC38"/>
      <c r="NVD38"/>
      <c r="NVE38"/>
      <c r="NVF38"/>
      <c r="NVG38"/>
      <c r="NVH38"/>
      <c r="NVI38"/>
      <c r="NVJ38"/>
      <c r="NVK38"/>
      <c r="NVL38"/>
      <c r="NVM38"/>
      <c r="NVN38"/>
      <c r="NVO38"/>
      <c r="NVP38"/>
      <c r="NVQ38"/>
      <c r="NVR38"/>
      <c r="NVS38"/>
      <c r="NVT38"/>
      <c r="NVU38"/>
      <c r="NVV38"/>
      <c r="NVW38"/>
      <c r="NVX38"/>
      <c r="NVY38"/>
      <c r="NVZ38"/>
      <c r="NWA38"/>
      <c r="NWB38"/>
      <c r="NWC38"/>
      <c r="NWD38"/>
      <c r="NWE38"/>
      <c r="NWF38"/>
      <c r="NWG38"/>
      <c r="NWH38"/>
      <c r="NWI38"/>
      <c r="NWJ38"/>
      <c r="NWK38"/>
      <c r="NWL38"/>
      <c r="NWM38"/>
      <c r="NWN38"/>
      <c r="NWO38"/>
      <c r="NWP38"/>
      <c r="NWQ38"/>
      <c r="NWR38"/>
      <c r="NWS38"/>
      <c r="NWT38"/>
      <c r="NWU38"/>
      <c r="NWV38"/>
      <c r="NWW38"/>
      <c r="NWX38"/>
      <c r="NWY38"/>
      <c r="NWZ38"/>
      <c r="NXA38"/>
      <c r="NXB38"/>
      <c r="NXC38"/>
      <c r="NXD38"/>
      <c r="NXE38"/>
      <c r="NXF38"/>
      <c r="NXG38"/>
      <c r="NXH38"/>
      <c r="NXI38"/>
      <c r="NXJ38"/>
      <c r="NXK38"/>
      <c r="NXL38"/>
      <c r="NXM38"/>
      <c r="NXN38"/>
      <c r="NXO38"/>
      <c r="NXP38"/>
      <c r="NXQ38"/>
      <c r="NXR38"/>
      <c r="NXS38"/>
      <c r="NXT38"/>
      <c r="NXU38"/>
      <c r="NXV38"/>
      <c r="NXW38"/>
      <c r="NXX38"/>
      <c r="NXY38"/>
      <c r="NXZ38"/>
      <c r="NYA38"/>
      <c r="NYB38"/>
      <c r="NYC38"/>
      <c r="NYD38"/>
      <c r="NYE38"/>
      <c r="NYF38"/>
      <c r="NYG38"/>
      <c r="NYH38"/>
      <c r="NYI38"/>
      <c r="NYJ38"/>
      <c r="NYK38"/>
      <c r="NYL38"/>
      <c r="NYM38"/>
      <c r="NYN38"/>
      <c r="NYO38"/>
      <c r="NYP38"/>
      <c r="NYQ38"/>
      <c r="NYR38"/>
      <c r="NYS38"/>
      <c r="NYT38"/>
      <c r="NYU38"/>
      <c r="NYV38"/>
      <c r="NYW38"/>
      <c r="NYX38"/>
      <c r="NYY38"/>
      <c r="NYZ38"/>
      <c r="NZA38"/>
      <c r="NZB38"/>
      <c r="NZC38"/>
      <c r="NZD38"/>
      <c r="NZE38"/>
      <c r="NZF38"/>
      <c r="NZG38"/>
      <c r="NZH38"/>
      <c r="NZI38"/>
      <c r="NZJ38"/>
      <c r="NZK38"/>
      <c r="NZL38"/>
      <c r="NZM38"/>
      <c r="NZN38"/>
      <c r="NZO38"/>
      <c r="NZP38"/>
      <c r="NZQ38"/>
      <c r="NZR38"/>
      <c r="NZS38"/>
      <c r="NZT38"/>
      <c r="NZU38"/>
      <c r="NZV38"/>
      <c r="NZW38"/>
      <c r="NZX38"/>
      <c r="NZY38"/>
      <c r="NZZ38"/>
      <c r="OAA38"/>
      <c r="OAB38"/>
      <c r="OAC38"/>
      <c r="OAD38"/>
      <c r="OAE38"/>
      <c r="OAF38"/>
      <c r="OAG38"/>
      <c r="OAH38"/>
      <c r="OAI38"/>
      <c r="OAJ38"/>
      <c r="OAK38"/>
      <c r="OAL38"/>
      <c r="OAM38"/>
      <c r="OAN38"/>
      <c r="OAO38"/>
      <c r="OAP38"/>
      <c r="OAQ38"/>
      <c r="OAR38"/>
      <c r="OAS38"/>
      <c r="OAT38"/>
      <c r="OAU38"/>
      <c r="OAV38"/>
      <c r="OAW38"/>
      <c r="OAX38"/>
      <c r="OAY38"/>
      <c r="OAZ38"/>
      <c r="OBA38"/>
      <c r="OBB38"/>
      <c r="OBC38"/>
      <c r="OBD38"/>
      <c r="OBE38"/>
      <c r="OBF38"/>
      <c r="OBG38"/>
      <c r="OBH38"/>
      <c r="OBI38"/>
      <c r="OBJ38"/>
      <c r="OBK38"/>
      <c r="OBL38"/>
      <c r="OBM38"/>
      <c r="OBN38"/>
      <c r="OBO38"/>
      <c r="OBP38"/>
      <c r="OBQ38"/>
      <c r="OBR38"/>
      <c r="OBS38"/>
      <c r="OBT38"/>
      <c r="OBU38"/>
      <c r="OBV38"/>
      <c r="OBW38"/>
      <c r="OBX38"/>
      <c r="OBY38"/>
      <c r="OBZ38"/>
      <c r="OCA38"/>
      <c r="OCB38"/>
      <c r="OCC38"/>
      <c r="OCD38"/>
      <c r="OCE38"/>
      <c r="OCF38"/>
      <c r="OCG38"/>
      <c r="OCH38"/>
      <c r="OCI38"/>
      <c r="OCJ38"/>
      <c r="OCK38"/>
      <c r="OCL38"/>
      <c r="OCM38"/>
      <c r="OCN38"/>
      <c r="OCO38"/>
      <c r="OCP38"/>
      <c r="OCQ38"/>
      <c r="OCR38"/>
      <c r="OCS38"/>
      <c r="OCT38"/>
      <c r="OCU38"/>
      <c r="OCV38"/>
      <c r="OCW38"/>
      <c r="OCX38"/>
      <c r="OCY38"/>
      <c r="OCZ38"/>
      <c r="ODA38"/>
      <c r="ODB38"/>
      <c r="ODC38"/>
      <c r="ODD38"/>
      <c r="ODE38"/>
      <c r="ODF38"/>
      <c r="ODG38"/>
      <c r="ODH38"/>
      <c r="ODI38"/>
      <c r="ODJ38"/>
      <c r="ODK38"/>
      <c r="ODL38"/>
      <c r="ODM38"/>
      <c r="ODN38"/>
      <c r="ODO38"/>
      <c r="ODP38"/>
      <c r="ODQ38"/>
      <c r="ODR38"/>
      <c r="ODS38"/>
      <c r="ODT38"/>
      <c r="ODU38"/>
      <c r="ODV38"/>
      <c r="ODW38"/>
      <c r="ODX38"/>
      <c r="ODY38"/>
      <c r="ODZ38"/>
      <c r="OEA38"/>
      <c r="OEB38"/>
      <c r="OEC38"/>
      <c r="OED38"/>
      <c r="OEE38"/>
      <c r="OEF38"/>
      <c r="OEG38"/>
      <c r="OEH38"/>
      <c r="OEI38"/>
      <c r="OEJ38"/>
      <c r="OEK38"/>
      <c r="OEL38"/>
      <c r="OEM38"/>
      <c r="OEN38"/>
      <c r="OEO38"/>
      <c r="OEP38"/>
      <c r="OEQ38"/>
      <c r="OER38"/>
      <c r="OES38"/>
      <c r="OET38"/>
      <c r="OEU38"/>
      <c r="OEV38"/>
      <c r="OEW38"/>
      <c r="OEX38"/>
      <c r="OEY38"/>
      <c r="OEZ38"/>
      <c r="OFA38"/>
      <c r="OFB38"/>
      <c r="OFC38"/>
      <c r="OFD38"/>
      <c r="OFE38"/>
      <c r="OFF38"/>
      <c r="OFG38"/>
      <c r="OFH38"/>
      <c r="OFI38"/>
      <c r="OFJ38"/>
      <c r="OFK38"/>
      <c r="OFL38"/>
      <c r="OFM38"/>
      <c r="OFN38"/>
      <c r="OFO38"/>
      <c r="OFP38"/>
      <c r="OFQ38"/>
      <c r="OFR38"/>
      <c r="OFS38"/>
      <c r="OFT38"/>
      <c r="OFU38"/>
      <c r="OFV38"/>
      <c r="OFW38"/>
      <c r="OFX38"/>
      <c r="OFY38"/>
      <c r="OFZ38"/>
      <c r="OGA38"/>
      <c r="OGB38"/>
      <c r="OGC38"/>
      <c r="OGD38"/>
      <c r="OGE38"/>
      <c r="OGF38"/>
      <c r="OGG38"/>
      <c r="OGH38"/>
      <c r="OGI38"/>
      <c r="OGJ38"/>
      <c r="OGK38"/>
      <c r="OGL38"/>
      <c r="OGM38"/>
      <c r="OGN38"/>
      <c r="OGO38"/>
      <c r="OGP38"/>
      <c r="OGQ38"/>
      <c r="OGR38"/>
      <c r="OGS38"/>
      <c r="OGT38"/>
      <c r="OGU38"/>
      <c r="OGV38"/>
      <c r="OGW38"/>
      <c r="OGX38"/>
      <c r="OGY38"/>
      <c r="OGZ38"/>
      <c r="OHA38"/>
      <c r="OHB38"/>
      <c r="OHC38"/>
      <c r="OHD38"/>
      <c r="OHE38"/>
      <c r="OHF38"/>
      <c r="OHG38"/>
      <c r="OHH38"/>
      <c r="OHI38"/>
      <c r="OHJ38"/>
      <c r="OHK38"/>
      <c r="OHL38"/>
      <c r="OHM38"/>
      <c r="OHN38"/>
      <c r="OHO38"/>
      <c r="OHP38"/>
      <c r="OHQ38"/>
      <c r="OHR38"/>
      <c r="OHS38"/>
      <c r="OHT38"/>
      <c r="OHU38"/>
      <c r="OHV38"/>
      <c r="OHW38"/>
      <c r="OHX38"/>
      <c r="OHY38"/>
      <c r="OHZ38"/>
      <c r="OIA38"/>
      <c r="OIB38"/>
      <c r="OIC38"/>
      <c r="OID38"/>
      <c r="OIE38"/>
      <c r="OIF38"/>
      <c r="OIG38"/>
      <c r="OIH38"/>
      <c r="OII38"/>
      <c r="OIJ38"/>
      <c r="OIK38"/>
      <c r="OIL38"/>
      <c r="OIM38"/>
      <c r="OIN38"/>
      <c r="OIO38"/>
      <c r="OIP38"/>
      <c r="OIQ38"/>
      <c r="OIR38"/>
      <c r="OIS38"/>
      <c r="OIT38"/>
      <c r="OIU38"/>
      <c r="OIV38"/>
      <c r="OIW38"/>
      <c r="OIX38"/>
      <c r="OIY38"/>
      <c r="OIZ38"/>
      <c r="OJA38"/>
      <c r="OJB38"/>
      <c r="OJC38"/>
      <c r="OJD38"/>
      <c r="OJE38"/>
      <c r="OJF38"/>
      <c r="OJG38"/>
      <c r="OJH38"/>
      <c r="OJI38"/>
      <c r="OJJ38"/>
      <c r="OJK38"/>
      <c r="OJL38"/>
      <c r="OJM38"/>
      <c r="OJN38"/>
      <c r="OJO38"/>
      <c r="OJP38"/>
      <c r="OJQ38"/>
      <c r="OJR38"/>
      <c r="OJS38"/>
      <c r="OJT38"/>
      <c r="OJU38"/>
      <c r="OJV38"/>
      <c r="OJW38"/>
      <c r="OJX38"/>
      <c r="OJY38"/>
      <c r="OJZ38"/>
      <c r="OKA38"/>
      <c r="OKB38"/>
      <c r="OKC38"/>
      <c r="OKD38"/>
      <c r="OKE38"/>
      <c r="OKF38"/>
      <c r="OKG38"/>
      <c r="OKH38"/>
      <c r="OKI38"/>
      <c r="OKJ38"/>
      <c r="OKK38"/>
      <c r="OKL38"/>
      <c r="OKM38"/>
      <c r="OKN38"/>
      <c r="OKO38"/>
      <c r="OKP38"/>
      <c r="OKQ38"/>
      <c r="OKR38"/>
      <c r="OKS38"/>
      <c r="OKT38"/>
      <c r="OKU38"/>
      <c r="OKV38"/>
      <c r="OKW38"/>
      <c r="OKX38"/>
      <c r="OKY38"/>
      <c r="OKZ38"/>
      <c r="OLA38"/>
      <c r="OLB38"/>
      <c r="OLC38"/>
      <c r="OLD38"/>
      <c r="OLE38"/>
      <c r="OLF38"/>
      <c r="OLG38"/>
      <c r="OLH38"/>
      <c r="OLI38"/>
      <c r="OLJ38"/>
      <c r="OLK38"/>
      <c r="OLL38"/>
      <c r="OLM38"/>
      <c r="OLN38"/>
      <c r="OLO38"/>
      <c r="OLP38"/>
      <c r="OLQ38"/>
      <c r="OLR38"/>
      <c r="OLS38"/>
      <c r="OLT38"/>
      <c r="OLU38"/>
      <c r="OLV38"/>
      <c r="OLW38"/>
      <c r="OLX38"/>
      <c r="OLY38"/>
      <c r="OLZ38"/>
      <c r="OMA38"/>
      <c r="OMB38"/>
      <c r="OMC38"/>
      <c r="OMD38"/>
      <c r="OME38"/>
      <c r="OMF38"/>
      <c r="OMG38"/>
      <c r="OMH38"/>
      <c r="OMI38"/>
      <c r="OMJ38"/>
      <c r="OMK38"/>
      <c r="OML38"/>
      <c r="OMM38"/>
      <c r="OMN38"/>
      <c r="OMO38"/>
      <c r="OMP38"/>
      <c r="OMQ38"/>
      <c r="OMR38"/>
      <c r="OMS38"/>
      <c r="OMT38"/>
      <c r="OMU38"/>
      <c r="OMV38"/>
      <c r="OMW38"/>
      <c r="OMX38"/>
      <c r="OMY38"/>
      <c r="OMZ38"/>
      <c r="ONA38"/>
      <c r="ONB38"/>
      <c r="ONC38"/>
      <c r="OND38"/>
      <c r="ONE38"/>
      <c r="ONF38"/>
      <c r="ONG38"/>
      <c r="ONH38"/>
      <c r="ONI38"/>
      <c r="ONJ38"/>
      <c r="ONK38"/>
      <c r="ONL38"/>
      <c r="ONM38"/>
      <c r="ONN38"/>
      <c r="ONO38"/>
      <c r="ONP38"/>
      <c r="ONQ38"/>
      <c r="ONR38"/>
      <c r="ONS38"/>
      <c r="ONT38"/>
      <c r="ONU38"/>
      <c r="ONV38"/>
      <c r="ONW38"/>
      <c r="ONX38"/>
      <c r="ONY38"/>
      <c r="ONZ38"/>
      <c r="OOA38"/>
      <c r="OOB38"/>
      <c r="OOC38"/>
      <c r="OOD38"/>
      <c r="OOE38"/>
      <c r="OOF38"/>
      <c r="OOG38"/>
      <c r="OOH38"/>
      <c r="OOI38"/>
      <c r="OOJ38"/>
      <c r="OOK38"/>
      <c r="OOL38"/>
      <c r="OOM38"/>
      <c r="OON38"/>
      <c r="OOO38"/>
      <c r="OOP38"/>
      <c r="OOQ38"/>
      <c r="OOR38"/>
      <c r="OOS38"/>
      <c r="OOT38"/>
      <c r="OOU38"/>
      <c r="OOV38"/>
      <c r="OOW38"/>
      <c r="OOX38"/>
      <c r="OOY38"/>
      <c r="OOZ38"/>
      <c r="OPA38"/>
      <c r="OPB38"/>
      <c r="OPC38"/>
      <c r="OPD38"/>
      <c r="OPE38"/>
      <c r="OPF38"/>
      <c r="OPG38"/>
      <c r="OPH38"/>
      <c r="OPI38"/>
      <c r="OPJ38"/>
      <c r="OPK38"/>
      <c r="OPL38"/>
      <c r="OPM38"/>
      <c r="OPN38"/>
      <c r="OPO38"/>
      <c r="OPP38"/>
      <c r="OPQ38"/>
      <c r="OPR38"/>
      <c r="OPS38"/>
      <c r="OPT38"/>
      <c r="OPU38"/>
      <c r="OPV38"/>
      <c r="OPW38"/>
      <c r="OPX38"/>
      <c r="OPY38"/>
      <c r="OPZ38"/>
      <c r="OQA38"/>
      <c r="OQB38"/>
      <c r="OQC38"/>
      <c r="OQD38"/>
      <c r="OQE38"/>
      <c r="OQF38"/>
      <c r="OQG38"/>
      <c r="OQH38"/>
      <c r="OQI38"/>
      <c r="OQJ38"/>
      <c r="OQK38"/>
      <c r="OQL38"/>
      <c r="OQM38"/>
      <c r="OQN38"/>
      <c r="OQO38"/>
      <c r="OQP38"/>
      <c r="OQQ38"/>
      <c r="OQR38"/>
      <c r="OQS38"/>
      <c r="OQT38"/>
      <c r="OQU38"/>
      <c r="OQV38"/>
      <c r="OQW38"/>
      <c r="OQX38"/>
      <c r="OQY38"/>
      <c r="OQZ38"/>
      <c r="ORA38"/>
      <c r="ORB38"/>
      <c r="ORC38"/>
      <c r="ORD38"/>
      <c r="ORE38"/>
      <c r="ORF38"/>
      <c r="ORG38"/>
      <c r="ORH38"/>
      <c r="ORI38"/>
      <c r="ORJ38"/>
      <c r="ORK38"/>
      <c r="ORL38"/>
      <c r="ORM38"/>
      <c r="ORN38"/>
      <c r="ORO38"/>
      <c r="ORP38"/>
      <c r="ORQ38"/>
      <c r="ORR38"/>
      <c r="ORS38"/>
      <c r="ORT38"/>
      <c r="ORU38"/>
      <c r="ORV38"/>
      <c r="ORW38"/>
      <c r="ORX38"/>
      <c r="ORY38"/>
      <c r="ORZ38"/>
      <c r="OSA38"/>
      <c r="OSB38"/>
      <c r="OSC38"/>
      <c r="OSD38"/>
      <c r="OSE38"/>
      <c r="OSF38"/>
      <c r="OSG38"/>
      <c r="OSH38"/>
      <c r="OSI38"/>
      <c r="OSJ38"/>
      <c r="OSK38"/>
      <c r="OSL38"/>
      <c r="OSM38"/>
      <c r="OSN38"/>
      <c r="OSO38"/>
      <c r="OSP38"/>
      <c r="OSQ38"/>
      <c r="OSR38"/>
      <c r="OSS38"/>
      <c r="OST38"/>
      <c r="OSU38"/>
      <c r="OSV38"/>
      <c r="OSW38"/>
      <c r="OSX38"/>
      <c r="OSY38"/>
      <c r="OSZ38"/>
      <c r="OTA38"/>
      <c r="OTB38"/>
      <c r="OTC38"/>
      <c r="OTD38"/>
      <c r="OTE38"/>
      <c r="OTF38"/>
      <c r="OTG38"/>
      <c r="OTH38"/>
      <c r="OTI38"/>
      <c r="OTJ38"/>
      <c r="OTK38"/>
      <c r="OTL38"/>
      <c r="OTM38"/>
      <c r="OTN38"/>
      <c r="OTO38"/>
      <c r="OTP38"/>
      <c r="OTQ38"/>
      <c r="OTR38"/>
      <c r="OTS38"/>
      <c r="OTT38"/>
      <c r="OTU38"/>
      <c r="OTV38"/>
      <c r="OTW38"/>
      <c r="OTX38"/>
      <c r="OTY38"/>
      <c r="OTZ38"/>
      <c r="OUA38"/>
      <c r="OUB38"/>
      <c r="OUC38"/>
      <c r="OUD38"/>
      <c r="OUE38"/>
      <c r="OUF38"/>
      <c r="OUG38"/>
      <c r="OUH38"/>
      <c r="OUI38"/>
      <c r="OUJ38"/>
      <c r="OUK38"/>
      <c r="OUL38"/>
      <c r="OUM38"/>
      <c r="OUN38"/>
      <c r="OUO38"/>
      <c r="OUP38"/>
      <c r="OUQ38"/>
      <c r="OUR38"/>
      <c r="OUS38"/>
      <c r="OUT38"/>
      <c r="OUU38"/>
      <c r="OUV38"/>
      <c r="OUW38"/>
      <c r="OUX38"/>
      <c r="OUY38"/>
      <c r="OUZ38"/>
      <c r="OVA38"/>
      <c r="OVB38"/>
      <c r="OVC38"/>
      <c r="OVD38"/>
      <c r="OVE38"/>
      <c r="OVF38"/>
      <c r="OVG38"/>
      <c r="OVH38"/>
      <c r="OVI38"/>
      <c r="OVJ38"/>
      <c r="OVK38"/>
      <c r="OVL38"/>
      <c r="OVM38"/>
      <c r="OVN38"/>
      <c r="OVO38"/>
      <c r="OVP38"/>
      <c r="OVQ38"/>
      <c r="OVR38"/>
      <c r="OVS38"/>
      <c r="OVT38"/>
      <c r="OVU38"/>
      <c r="OVV38"/>
      <c r="OVW38"/>
      <c r="OVX38"/>
      <c r="OVY38"/>
      <c r="OVZ38"/>
      <c r="OWA38"/>
      <c r="OWB38"/>
      <c r="OWC38"/>
      <c r="OWD38"/>
      <c r="OWE38"/>
      <c r="OWF38"/>
      <c r="OWG38"/>
      <c r="OWH38"/>
      <c r="OWI38"/>
      <c r="OWJ38"/>
      <c r="OWK38"/>
      <c r="OWL38"/>
      <c r="OWM38"/>
      <c r="OWN38"/>
      <c r="OWO38"/>
      <c r="OWP38"/>
      <c r="OWQ38"/>
      <c r="OWR38"/>
      <c r="OWS38"/>
      <c r="OWT38"/>
      <c r="OWU38"/>
      <c r="OWV38"/>
      <c r="OWW38"/>
      <c r="OWX38"/>
      <c r="OWY38"/>
      <c r="OWZ38"/>
      <c r="OXA38"/>
      <c r="OXB38"/>
      <c r="OXC38"/>
      <c r="OXD38"/>
      <c r="OXE38"/>
      <c r="OXF38"/>
      <c r="OXG38"/>
      <c r="OXH38"/>
      <c r="OXI38"/>
      <c r="OXJ38"/>
      <c r="OXK38"/>
      <c r="OXL38"/>
      <c r="OXM38"/>
      <c r="OXN38"/>
      <c r="OXO38"/>
      <c r="OXP38"/>
      <c r="OXQ38"/>
      <c r="OXR38"/>
      <c r="OXS38"/>
      <c r="OXT38"/>
      <c r="OXU38"/>
      <c r="OXV38"/>
      <c r="OXW38"/>
      <c r="OXX38"/>
      <c r="OXY38"/>
      <c r="OXZ38"/>
      <c r="OYA38"/>
      <c r="OYB38"/>
      <c r="OYC38"/>
      <c r="OYD38"/>
      <c r="OYE38"/>
      <c r="OYF38"/>
      <c r="OYG38"/>
      <c r="OYH38"/>
      <c r="OYI38"/>
      <c r="OYJ38"/>
      <c r="OYK38"/>
      <c r="OYL38"/>
      <c r="OYM38"/>
      <c r="OYN38"/>
      <c r="OYO38"/>
      <c r="OYP38"/>
      <c r="OYQ38"/>
      <c r="OYR38"/>
      <c r="OYS38"/>
      <c r="OYT38"/>
      <c r="OYU38"/>
      <c r="OYV38"/>
      <c r="OYW38"/>
      <c r="OYX38"/>
      <c r="OYY38"/>
      <c r="OYZ38"/>
      <c r="OZA38"/>
      <c r="OZB38"/>
      <c r="OZC38"/>
      <c r="OZD38"/>
      <c r="OZE38"/>
      <c r="OZF38"/>
      <c r="OZG38"/>
      <c r="OZH38"/>
      <c r="OZI38"/>
      <c r="OZJ38"/>
      <c r="OZK38"/>
      <c r="OZL38"/>
      <c r="OZM38"/>
      <c r="OZN38"/>
      <c r="OZO38"/>
      <c r="OZP38"/>
      <c r="OZQ38"/>
      <c r="OZR38"/>
      <c r="OZS38"/>
      <c r="OZT38"/>
      <c r="OZU38"/>
      <c r="OZV38"/>
      <c r="OZW38"/>
      <c r="OZX38"/>
      <c r="OZY38"/>
      <c r="OZZ38"/>
      <c r="PAA38"/>
      <c r="PAB38"/>
      <c r="PAC38"/>
      <c r="PAD38"/>
      <c r="PAE38"/>
      <c r="PAF38"/>
      <c r="PAG38"/>
      <c r="PAH38"/>
      <c r="PAI38"/>
      <c r="PAJ38"/>
      <c r="PAK38"/>
      <c r="PAL38"/>
      <c r="PAM38"/>
      <c r="PAN38"/>
      <c r="PAO38"/>
      <c r="PAP38"/>
      <c r="PAQ38"/>
      <c r="PAR38"/>
      <c r="PAS38"/>
      <c r="PAT38"/>
      <c r="PAU38"/>
      <c r="PAV38"/>
      <c r="PAW38"/>
      <c r="PAX38"/>
      <c r="PAY38"/>
      <c r="PAZ38"/>
      <c r="PBA38"/>
      <c r="PBB38"/>
      <c r="PBC38"/>
      <c r="PBD38"/>
      <c r="PBE38"/>
      <c r="PBF38"/>
      <c r="PBG38"/>
      <c r="PBH38"/>
      <c r="PBI38"/>
      <c r="PBJ38"/>
      <c r="PBK38"/>
      <c r="PBL38"/>
      <c r="PBM38"/>
      <c r="PBN38"/>
      <c r="PBO38"/>
      <c r="PBP38"/>
      <c r="PBQ38"/>
      <c r="PBR38"/>
      <c r="PBS38"/>
      <c r="PBT38"/>
      <c r="PBU38"/>
      <c r="PBV38"/>
      <c r="PBW38"/>
      <c r="PBX38"/>
      <c r="PBY38"/>
      <c r="PBZ38"/>
      <c r="PCA38"/>
      <c r="PCB38"/>
      <c r="PCC38"/>
      <c r="PCD38"/>
      <c r="PCE38"/>
      <c r="PCF38"/>
      <c r="PCG38"/>
      <c r="PCH38"/>
      <c r="PCI38"/>
      <c r="PCJ38"/>
      <c r="PCK38"/>
      <c r="PCL38"/>
      <c r="PCM38"/>
      <c r="PCN38"/>
      <c r="PCO38"/>
      <c r="PCP38"/>
      <c r="PCQ38"/>
      <c r="PCR38"/>
      <c r="PCS38"/>
      <c r="PCT38"/>
      <c r="PCU38"/>
      <c r="PCV38"/>
      <c r="PCW38"/>
      <c r="PCX38"/>
      <c r="PCY38"/>
      <c r="PCZ38"/>
      <c r="PDA38"/>
      <c r="PDB38"/>
      <c r="PDC38"/>
      <c r="PDD38"/>
      <c r="PDE38"/>
      <c r="PDF38"/>
      <c r="PDG38"/>
      <c r="PDH38"/>
      <c r="PDI38"/>
      <c r="PDJ38"/>
      <c r="PDK38"/>
      <c r="PDL38"/>
      <c r="PDM38"/>
      <c r="PDN38"/>
      <c r="PDO38"/>
      <c r="PDP38"/>
      <c r="PDQ38"/>
      <c r="PDR38"/>
      <c r="PDS38"/>
      <c r="PDT38"/>
      <c r="PDU38"/>
      <c r="PDV38"/>
      <c r="PDW38"/>
      <c r="PDX38"/>
      <c r="PDY38"/>
      <c r="PDZ38"/>
      <c r="PEA38"/>
      <c r="PEB38"/>
      <c r="PEC38"/>
      <c r="PED38"/>
      <c r="PEE38"/>
      <c r="PEF38"/>
      <c r="PEG38"/>
      <c r="PEH38"/>
      <c r="PEI38"/>
      <c r="PEJ38"/>
      <c r="PEK38"/>
      <c r="PEL38"/>
      <c r="PEM38"/>
      <c r="PEN38"/>
      <c r="PEO38"/>
      <c r="PEP38"/>
      <c r="PEQ38"/>
      <c r="PER38"/>
      <c r="PES38"/>
      <c r="PET38"/>
      <c r="PEU38"/>
      <c r="PEV38"/>
      <c r="PEW38"/>
      <c r="PEX38"/>
      <c r="PEY38"/>
      <c r="PEZ38"/>
      <c r="PFA38"/>
      <c r="PFB38"/>
      <c r="PFC38"/>
      <c r="PFD38"/>
      <c r="PFE38"/>
      <c r="PFF38"/>
      <c r="PFG38"/>
      <c r="PFH38"/>
      <c r="PFI38"/>
      <c r="PFJ38"/>
      <c r="PFK38"/>
      <c r="PFL38"/>
      <c r="PFM38"/>
      <c r="PFN38"/>
      <c r="PFO38"/>
      <c r="PFP38"/>
      <c r="PFQ38"/>
      <c r="PFR38"/>
      <c r="PFS38"/>
      <c r="PFT38"/>
      <c r="PFU38"/>
      <c r="PFV38"/>
      <c r="PFW38"/>
      <c r="PFX38"/>
      <c r="PFY38"/>
      <c r="PFZ38"/>
      <c r="PGA38"/>
      <c r="PGB38"/>
      <c r="PGC38"/>
      <c r="PGD38"/>
      <c r="PGE38"/>
      <c r="PGF38"/>
      <c r="PGG38"/>
      <c r="PGH38"/>
      <c r="PGI38"/>
      <c r="PGJ38"/>
      <c r="PGK38"/>
      <c r="PGL38"/>
      <c r="PGM38"/>
      <c r="PGN38"/>
      <c r="PGO38"/>
      <c r="PGP38"/>
      <c r="PGQ38"/>
      <c r="PGR38"/>
      <c r="PGS38"/>
      <c r="PGT38"/>
      <c r="PGU38"/>
      <c r="PGV38"/>
      <c r="PGW38"/>
      <c r="PGX38"/>
      <c r="PGY38"/>
      <c r="PGZ38"/>
      <c r="PHA38"/>
      <c r="PHB38"/>
      <c r="PHC38"/>
      <c r="PHD38"/>
      <c r="PHE38"/>
      <c r="PHF38"/>
      <c r="PHG38"/>
      <c r="PHH38"/>
      <c r="PHI38"/>
      <c r="PHJ38"/>
      <c r="PHK38"/>
      <c r="PHL38"/>
      <c r="PHM38"/>
      <c r="PHN38"/>
      <c r="PHO38"/>
      <c r="PHP38"/>
      <c r="PHQ38"/>
      <c r="PHR38"/>
      <c r="PHS38"/>
      <c r="PHT38"/>
      <c r="PHU38"/>
      <c r="PHV38"/>
      <c r="PHW38"/>
      <c r="PHX38"/>
      <c r="PHY38"/>
      <c r="PHZ38"/>
      <c r="PIA38"/>
      <c r="PIB38"/>
      <c r="PIC38"/>
      <c r="PID38"/>
      <c r="PIE38"/>
      <c r="PIF38"/>
      <c r="PIG38"/>
      <c r="PIH38"/>
      <c r="PII38"/>
      <c r="PIJ38"/>
      <c r="PIK38"/>
      <c r="PIL38"/>
      <c r="PIM38"/>
      <c r="PIN38"/>
      <c r="PIO38"/>
      <c r="PIP38"/>
      <c r="PIQ38"/>
      <c r="PIR38"/>
      <c r="PIS38"/>
      <c r="PIT38"/>
      <c r="PIU38"/>
      <c r="PIV38"/>
      <c r="PIW38"/>
      <c r="PIX38"/>
      <c r="PIY38"/>
      <c r="PIZ38"/>
      <c r="PJA38"/>
      <c r="PJB38"/>
      <c r="PJC38"/>
      <c r="PJD38"/>
      <c r="PJE38"/>
      <c r="PJF38"/>
      <c r="PJG38"/>
      <c r="PJH38"/>
      <c r="PJI38"/>
      <c r="PJJ38"/>
      <c r="PJK38"/>
      <c r="PJL38"/>
      <c r="PJM38"/>
      <c r="PJN38"/>
      <c r="PJO38"/>
      <c r="PJP38"/>
      <c r="PJQ38"/>
      <c r="PJR38"/>
      <c r="PJS38"/>
      <c r="PJT38"/>
      <c r="PJU38"/>
      <c r="PJV38"/>
      <c r="PJW38"/>
      <c r="PJX38"/>
      <c r="PJY38"/>
      <c r="PJZ38"/>
      <c r="PKA38"/>
      <c r="PKB38"/>
      <c r="PKC38"/>
      <c r="PKD38"/>
      <c r="PKE38"/>
      <c r="PKF38"/>
      <c r="PKG38"/>
      <c r="PKH38"/>
      <c r="PKI38"/>
      <c r="PKJ38"/>
      <c r="PKK38"/>
      <c r="PKL38"/>
      <c r="PKM38"/>
      <c r="PKN38"/>
      <c r="PKO38"/>
      <c r="PKP38"/>
      <c r="PKQ38"/>
      <c r="PKR38"/>
      <c r="PKS38"/>
      <c r="PKT38"/>
      <c r="PKU38"/>
      <c r="PKV38"/>
      <c r="PKW38"/>
      <c r="PKX38"/>
      <c r="PKY38"/>
      <c r="PKZ38"/>
      <c r="PLA38"/>
      <c r="PLB38"/>
      <c r="PLC38"/>
      <c r="PLD38"/>
      <c r="PLE38"/>
      <c r="PLF38"/>
      <c r="PLG38"/>
      <c r="PLH38"/>
      <c r="PLI38"/>
      <c r="PLJ38"/>
      <c r="PLK38"/>
      <c r="PLL38"/>
      <c r="PLM38"/>
      <c r="PLN38"/>
      <c r="PLO38"/>
      <c r="PLP38"/>
      <c r="PLQ38"/>
      <c r="PLR38"/>
      <c r="PLS38"/>
      <c r="PLT38"/>
      <c r="PLU38"/>
      <c r="PLV38"/>
      <c r="PLW38"/>
      <c r="PLX38"/>
      <c r="PLY38"/>
      <c r="PLZ38"/>
      <c r="PMA38"/>
      <c r="PMB38"/>
      <c r="PMC38"/>
      <c r="PMD38"/>
      <c r="PME38"/>
      <c r="PMF38"/>
      <c r="PMG38"/>
      <c r="PMH38"/>
      <c r="PMI38"/>
      <c r="PMJ38"/>
      <c r="PMK38"/>
      <c r="PML38"/>
      <c r="PMM38"/>
      <c r="PMN38"/>
      <c r="PMO38"/>
      <c r="PMP38"/>
      <c r="PMQ38"/>
      <c r="PMR38"/>
      <c r="PMS38"/>
      <c r="PMT38"/>
      <c r="PMU38"/>
      <c r="PMV38"/>
      <c r="PMW38"/>
      <c r="PMX38"/>
      <c r="PMY38"/>
      <c r="PMZ38"/>
      <c r="PNA38"/>
      <c r="PNB38"/>
      <c r="PNC38"/>
      <c r="PND38"/>
      <c r="PNE38"/>
      <c r="PNF38"/>
      <c r="PNG38"/>
      <c r="PNH38"/>
      <c r="PNI38"/>
      <c r="PNJ38"/>
      <c r="PNK38"/>
      <c r="PNL38"/>
      <c r="PNM38"/>
      <c r="PNN38"/>
      <c r="PNO38"/>
      <c r="PNP38"/>
      <c r="PNQ38"/>
      <c r="PNR38"/>
      <c r="PNS38"/>
      <c r="PNT38"/>
      <c r="PNU38"/>
      <c r="PNV38"/>
      <c r="PNW38"/>
      <c r="PNX38"/>
      <c r="PNY38"/>
      <c r="PNZ38"/>
      <c r="POA38"/>
      <c r="POB38"/>
      <c r="POC38"/>
      <c r="POD38"/>
      <c r="POE38"/>
      <c r="POF38"/>
      <c r="POG38"/>
      <c r="POH38"/>
      <c r="POI38"/>
      <c r="POJ38"/>
      <c r="POK38"/>
      <c r="POL38"/>
      <c r="POM38"/>
      <c r="PON38"/>
      <c r="POO38"/>
      <c r="POP38"/>
      <c r="POQ38"/>
      <c r="POR38"/>
      <c r="POS38"/>
      <c r="POT38"/>
      <c r="POU38"/>
      <c r="POV38"/>
      <c r="POW38"/>
      <c r="POX38"/>
      <c r="POY38"/>
      <c r="POZ38"/>
      <c r="PPA38"/>
      <c r="PPB38"/>
      <c r="PPC38"/>
      <c r="PPD38"/>
      <c r="PPE38"/>
      <c r="PPF38"/>
      <c r="PPG38"/>
      <c r="PPH38"/>
      <c r="PPI38"/>
      <c r="PPJ38"/>
      <c r="PPK38"/>
      <c r="PPL38"/>
      <c r="PPM38"/>
      <c r="PPN38"/>
      <c r="PPO38"/>
      <c r="PPP38"/>
      <c r="PPQ38"/>
      <c r="PPR38"/>
      <c r="PPS38"/>
      <c r="PPT38"/>
      <c r="PPU38"/>
      <c r="PPV38"/>
      <c r="PPW38"/>
      <c r="PPX38"/>
      <c r="PPY38"/>
      <c r="PPZ38"/>
      <c r="PQA38"/>
      <c r="PQB38"/>
      <c r="PQC38"/>
      <c r="PQD38"/>
      <c r="PQE38"/>
      <c r="PQF38"/>
      <c r="PQG38"/>
      <c r="PQH38"/>
      <c r="PQI38"/>
      <c r="PQJ38"/>
      <c r="PQK38"/>
      <c r="PQL38"/>
      <c r="PQM38"/>
      <c r="PQN38"/>
      <c r="PQO38"/>
      <c r="PQP38"/>
      <c r="PQQ38"/>
      <c r="PQR38"/>
      <c r="PQS38"/>
      <c r="PQT38"/>
      <c r="PQU38"/>
      <c r="PQV38"/>
      <c r="PQW38"/>
      <c r="PQX38"/>
      <c r="PQY38"/>
      <c r="PQZ38"/>
      <c r="PRA38"/>
      <c r="PRB38"/>
      <c r="PRC38"/>
      <c r="PRD38"/>
      <c r="PRE38"/>
      <c r="PRF38"/>
      <c r="PRG38"/>
      <c r="PRH38"/>
      <c r="PRI38"/>
      <c r="PRJ38"/>
      <c r="PRK38"/>
      <c r="PRL38"/>
      <c r="PRM38"/>
      <c r="PRN38"/>
      <c r="PRO38"/>
      <c r="PRP38"/>
      <c r="PRQ38"/>
      <c r="PRR38"/>
      <c r="PRS38"/>
      <c r="PRT38"/>
      <c r="PRU38"/>
      <c r="PRV38"/>
      <c r="PRW38"/>
      <c r="PRX38"/>
      <c r="PRY38"/>
      <c r="PRZ38"/>
      <c r="PSA38"/>
      <c r="PSB38"/>
      <c r="PSC38"/>
      <c r="PSD38"/>
      <c r="PSE38"/>
      <c r="PSF38"/>
      <c r="PSG38"/>
      <c r="PSH38"/>
      <c r="PSI38"/>
      <c r="PSJ38"/>
      <c r="PSK38"/>
      <c r="PSL38"/>
      <c r="PSM38"/>
      <c r="PSN38"/>
      <c r="PSO38"/>
      <c r="PSP38"/>
      <c r="PSQ38"/>
      <c r="PSR38"/>
      <c r="PSS38"/>
      <c r="PST38"/>
      <c r="PSU38"/>
      <c r="PSV38"/>
      <c r="PSW38"/>
      <c r="PSX38"/>
      <c r="PSY38"/>
      <c r="PSZ38"/>
      <c r="PTA38"/>
      <c r="PTB38"/>
      <c r="PTC38"/>
      <c r="PTD38"/>
      <c r="PTE38"/>
      <c r="PTF38"/>
      <c r="PTG38"/>
      <c r="PTH38"/>
      <c r="PTI38"/>
      <c r="PTJ38"/>
      <c r="PTK38"/>
      <c r="PTL38"/>
      <c r="PTM38"/>
      <c r="PTN38"/>
      <c r="PTO38"/>
      <c r="PTP38"/>
      <c r="PTQ38"/>
      <c r="PTR38"/>
      <c r="PTS38"/>
      <c r="PTT38"/>
      <c r="PTU38"/>
      <c r="PTV38"/>
      <c r="PTW38"/>
      <c r="PTX38"/>
      <c r="PTY38"/>
      <c r="PTZ38"/>
      <c r="PUA38"/>
      <c r="PUB38"/>
      <c r="PUC38"/>
      <c r="PUD38"/>
      <c r="PUE38"/>
      <c r="PUF38"/>
      <c r="PUG38"/>
      <c r="PUH38"/>
      <c r="PUI38"/>
      <c r="PUJ38"/>
      <c r="PUK38"/>
      <c r="PUL38"/>
      <c r="PUM38"/>
      <c r="PUN38"/>
      <c r="PUO38"/>
      <c r="PUP38"/>
      <c r="PUQ38"/>
      <c r="PUR38"/>
      <c r="PUS38"/>
      <c r="PUT38"/>
      <c r="PUU38"/>
      <c r="PUV38"/>
      <c r="PUW38"/>
      <c r="PUX38"/>
      <c r="PUY38"/>
      <c r="PUZ38"/>
      <c r="PVA38"/>
      <c r="PVB38"/>
      <c r="PVC38"/>
      <c r="PVD38"/>
      <c r="PVE38"/>
      <c r="PVF38"/>
      <c r="PVG38"/>
      <c r="PVH38"/>
      <c r="PVI38"/>
      <c r="PVJ38"/>
      <c r="PVK38"/>
      <c r="PVL38"/>
      <c r="PVM38"/>
      <c r="PVN38"/>
      <c r="PVO38"/>
      <c r="PVP38"/>
      <c r="PVQ38"/>
      <c r="PVR38"/>
      <c r="PVS38"/>
      <c r="PVT38"/>
      <c r="PVU38"/>
      <c r="PVV38"/>
      <c r="PVW38"/>
      <c r="PVX38"/>
      <c r="PVY38"/>
      <c r="PVZ38"/>
      <c r="PWA38"/>
      <c r="PWB38"/>
      <c r="PWC38"/>
      <c r="PWD38"/>
      <c r="PWE38"/>
      <c r="PWF38"/>
      <c r="PWG38"/>
      <c r="PWH38"/>
      <c r="PWI38"/>
      <c r="PWJ38"/>
      <c r="PWK38"/>
      <c r="PWL38"/>
      <c r="PWM38"/>
      <c r="PWN38"/>
      <c r="PWO38"/>
      <c r="PWP38"/>
      <c r="PWQ38"/>
      <c r="PWR38"/>
      <c r="PWS38"/>
      <c r="PWT38"/>
      <c r="PWU38"/>
      <c r="PWV38"/>
      <c r="PWW38"/>
      <c r="PWX38"/>
      <c r="PWY38"/>
      <c r="PWZ38"/>
      <c r="PXA38"/>
      <c r="PXB38"/>
      <c r="PXC38"/>
      <c r="PXD38"/>
      <c r="PXE38"/>
      <c r="PXF38"/>
      <c r="PXG38"/>
      <c r="PXH38"/>
      <c r="PXI38"/>
      <c r="PXJ38"/>
      <c r="PXK38"/>
      <c r="PXL38"/>
      <c r="PXM38"/>
      <c r="PXN38"/>
      <c r="PXO38"/>
      <c r="PXP38"/>
      <c r="PXQ38"/>
      <c r="PXR38"/>
      <c r="PXS38"/>
      <c r="PXT38"/>
      <c r="PXU38"/>
      <c r="PXV38"/>
      <c r="PXW38"/>
      <c r="PXX38"/>
      <c r="PXY38"/>
      <c r="PXZ38"/>
      <c r="PYA38"/>
      <c r="PYB38"/>
      <c r="PYC38"/>
      <c r="PYD38"/>
      <c r="PYE38"/>
      <c r="PYF38"/>
      <c r="PYG38"/>
      <c r="PYH38"/>
      <c r="PYI38"/>
      <c r="PYJ38"/>
      <c r="PYK38"/>
      <c r="PYL38"/>
      <c r="PYM38"/>
      <c r="PYN38"/>
      <c r="PYO38"/>
      <c r="PYP38"/>
      <c r="PYQ38"/>
      <c r="PYR38"/>
      <c r="PYS38"/>
      <c r="PYT38"/>
      <c r="PYU38"/>
      <c r="PYV38"/>
      <c r="PYW38"/>
      <c r="PYX38"/>
      <c r="PYY38"/>
      <c r="PYZ38"/>
      <c r="PZA38"/>
      <c r="PZB38"/>
      <c r="PZC38"/>
      <c r="PZD38"/>
      <c r="PZE38"/>
      <c r="PZF38"/>
      <c r="PZG38"/>
      <c r="PZH38"/>
      <c r="PZI38"/>
      <c r="PZJ38"/>
      <c r="PZK38"/>
      <c r="PZL38"/>
      <c r="PZM38"/>
      <c r="PZN38"/>
      <c r="PZO38"/>
      <c r="PZP38"/>
      <c r="PZQ38"/>
      <c r="PZR38"/>
      <c r="PZS38"/>
      <c r="PZT38"/>
      <c r="PZU38"/>
      <c r="PZV38"/>
      <c r="PZW38"/>
      <c r="PZX38"/>
      <c r="PZY38"/>
      <c r="PZZ38"/>
      <c r="QAA38"/>
      <c r="QAB38"/>
      <c r="QAC38"/>
      <c r="QAD38"/>
      <c r="QAE38"/>
      <c r="QAF38"/>
      <c r="QAG38"/>
      <c r="QAH38"/>
      <c r="QAI38"/>
      <c r="QAJ38"/>
      <c r="QAK38"/>
      <c r="QAL38"/>
      <c r="QAM38"/>
      <c r="QAN38"/>
      <c r="QAO38"/>
      <c r="QAP38"/>
      <c r="QAQ38"/>
      <c r="QAR38"/>
      <c r="QAS38"/>
      <c r="QAT38"/>
      <c r="QAU38"/>
      <c r="QAV38"/>
      <c r="QAW38"/>
      <c r="QAX38"/>
      <c r="QAY38"/>
      <c r="QAZ38"/>
      <c r="QBA38"/>
      <c r="QBB38"/>
      <c r="QBC38"/>
      <c r="QBD38"/>
      <c r="QBE38"/>
      <c r="QBF38"/>
      <c r="QBG38"/>
      <c r="QBH38"/>
      <c r="QBI38"/>
      <c r="QBJ38"/>
      <c r="QBK38"/>
      <c r="QBL38"/>
      <c r="QBM38"/>
      <c r="QBN38"/>
      <c r="QBO38"/>
      <c r="QBP38"/>
      <c r="QBQ38"/>
      <c r="QBR38"/>
      <c r="QBS38"/>
      <c r="QBT38"/>
      <c r="QBU38"/>
      <c r="QBV38"/>
      <c r="QBW38"/>
      <c r="QBX38"/>
      <c r="QBY38"/>
      <c r="QBZ38"/>
      <c r="QCA38"/>
      <c r="QCB38"/>
      <c r="QCC38"/>
      <c r="QCD38"/>
      <c r="QCE38"/>
      <c r="QCF38"/>
      <c r="QCG38"/>
      <c r="QCH38"/>
      <c r="QCI38"/>
      <c r="QCJ38"/>
      <c r="QCK38"/>
      <c r="QCL38"/>
      <c r="QCM38"/>
      <c r="QCN38"/>
      <c r="QCO38"/>
      <c r="QCP38"/>
      <c r="QCQ38"/>
      <c r="QCR38"/>
      <c r="QCS38"/>
      <c r="QCT38"/>
      <c r="QCU38"/>
      <c r="QCV38"/>
      <c r="QCW38"/>
      <c r="QCX38"/>
      <c r="QCY38"/>
      <c r="QCZ38"/>
      <c r="QDA38"/>
      <c r="QDB38"/>
      <c r="QDC38"/>
      <c r="QDD38"/>
      <c r="QDE38"/>
      <c r="QDF38"/>
      <c r="QDG38"/>
      <c r="QDH38"/>
      <c r="QDI38"/>
      <c r="QDJ38"/>
      <c r="QDK38"/>
      <c r="QDL38"/>
      <c r="QDM38"/>
      <c r="QDN38"/>
      <c r="QDO38"/>
      <c r="QDP38"/>
      <c r="QDQ38"/>
      <c r="QDR38"/>
      <c r="QDS38"/>
      <c r="QDT38"/>
      <c r="QDU38"/>
      <c r="QDV38"/>
      <c r="QDW38"/>
      <c r="QDX38"/>
      <c r="QDY38"/>
      <c r="QDZ38"/>
      <c r="QEA38"/>
      <c r="QEB38"/>
      <c r="QEC38"/>
      <c r="QED38"/>
      <c r="QEE38"/>
      <c r="QEF38"/>
      <c r="QEG38"/>
      <c r="QEH38"/>
      <c r="QEI38"/>
      <c r="QEJ38"/>
      <c r="QEK38"/>
      <c r="QEL38"/>
      <c r="QEM38"/>
      <c r="QEN38"/>
      <c r="QEO38"/>
      <c r="QEP38"/>
      <c r="QEQ38"/>
      <c r="QER38"/>
      <c r="QES38"/>
      <c r="QET38"/>
      <c r="QEU38"/>
      <c r="QEV38"/>
      <c r="QEW38"/>
      <c r="QEX38"/>
      <c r="QEY38"/>
      <c r="QEZ38"/>
      <c r="QFA38"/>
      <c r="QFB38"/>
      <c r="QFC38"/>
      <c r="QFD38"/>
      <c r="QFE38"/>
      <c r="QFF38"/>
      <c r="QFG38"/>
      <c r="QFH38"/>
      <c r="QFI38"/>
      <c r="QFJ38"/>
      <c r="QFK38"/>
      <c r="QFL38"/>
      <c r="QFM38"/>
      <c r="QFN38"/>
      <c r="QFO38"/>
      <c r="QFP38"/>
      <c r="QFQ38"/>
      <c r="QFR38"/>
      <c r="QFS38"/>
      <c r="QFT38"/>
      <c r="QFU38"/>
      <c r="QFV38"/>
      <c r="QFW38"/>
      <c r="QFX38"/>
      <c r="QFY38"/>
      <c r="QFZ38"/>
      <c r="QGA38"/>
      <c r="QGB38"/>
      <c r="QGC38"/>
      <c r="QGD38"/>
      <c r="QGE38"/>
      <c r="QGF38"/>
      <c r="QGG38"/>
      <c r="QGH38"/>
      <c r="QGI38"/>
      <c r="QGJ38"/>
      <c r="QGK38"/>
      <c r="QGL38"/>
      <c r="QGM38"/>
      <c r="QGN38"/>
      <c r="QGO38"/>
      <c r="QGP38"/>
      <c r="QGQ38"/>
      <c r="QGR38"/>
      <c r="QGS38"/>
      <c r="QGT38"/>
      <c r="QGU38"/>
      <c r="QGV38"/>
      <c r="QGW38"/>
      <c r="QGX38"/>
      <c r="QGY38"/>
      <c r="QGZ38"/>
      <c r="QHA38"/>
      <c r="QHB38"/>
      <c r="QHC38"/>
      <c r="QHD38"/>
      <c r="QHE38"/>
      <c r="QHF38"/>
      <c r="QHG38"/>
      <c r="QHH38"/>
      <c r="QHI38"/>
      <c r="QHJ38"/>
      <c r="QHK38"/>
      <c r="QHL38"/>
      <c r="QHM38"/>
      <c r="QHN38"/>
      <c r="QHO38"/>
      <c r="QHP38"/>
      <c r="QHQ38"/>
      <c r="QHR38"/>
      <c r="QHS38"/>
      <c r="QHT38"/>
      <c r="QHU38"/>
      <c r="QHV38"/>
      <c r="QHW38"/>
      <c r="QHX38"/>
      <c r="QHY38"/>
      <c r="QHZ38"/>
      <c r="QIA38"/>
      <c r="QIB38"/>
      <c r="QIC38"/>
      <c r="QID38"/>
      <c r="QIE38"/>
      <c r="QIF38"/>
      <c r="QIG38"/>
      <c r="QIH38"/>
      <c r="QII38"/>
      <c r="QIJ38"/>
      <c r="QIK38"/>
      <c r="QIL38"/>
      <c r="QIM38"/>
      <c r="QIN38"/>
      <c r="QIO38"/>
      <c r="QIP38"/>
      <c r="QIQ38"/>
      <c r="QIR38"/>
      <c r="QIS38"/>
      <c r="QIT38"/>
      <c r="QIU38"/>
      <c r="QIV38"/>
      <c r="QIW38"/>
      <c r="QIX38"/>
      <c r="QIY38"/>
      <c r="QIZ38"/>
      <c r="QJA38"/>
      <c r="QJB38"/>
      <c r="QJC38"/>
      <c r="QJD38"/>
      <c r="QJE38"/>
      <c r="QJF38"/>
      <c r="QJG38"/>
      <c r="QJH38"/>
      <c r="QJI38"/>
      <c r="QJJ38"/>
      <c r="QJK38"/>
      <c r="QJL38"/>
      <c r="QJM38"/>
      <c r="QJN38"/>
      <c r="QJO38"/>
      <c r="QJP38"/>
      <c r="QJQ38"/>
      <c r="QJR38"/>
      <c r="QJS38"/>
      <c r="QJT38"/>
      <c r="QJU38"/>
      <c r="QJV38"/>
      <c r="QJW38"/>
      <c r="QJX38"/>
      <c r="QJY38"/>
      <c r="QJZ38"/>
      <c r="QKA38"/>
      <c r="QKB38"/>
      <c r="QKC38"/>
      <c r="QKD38"/>
      <c r="QKE38"/>
      <c r="QKF38"/>
      <c r="QKG38"/>
      <c r="QKH38"/>
      <c r="QKI38"/>
      <c r="QKJ38"/>
      <c r="QKK38"/>
      <c r="QKL38"/>
      <c r="QKM38"/>
      <c r="QKN38"/>
      <c r="QKO38"/>
      <c r="QKP38"/>
      <c r="QKQ38"/>
      <c r="QKR38"/>
      <c r="QKS38"/>
      <c r="QKT38"/>
      <c r="QKU38"/>
      <c r="QKV38"/>
      <c r="QKW38"/>
      <c r="QKX38"/>
      <c r="QKY38"/>
      <c r="QKZ38"/>
      <c r="QLA38"/>
      <c r="QLB38"/>
      <c r="QLC38"/>
      <c r="QLD38"/>
      <c r="QLE38"/>
      <c r="QLF38"/>
      <c r="QLG38"/>
      <c r="QLH38"/>
      <c r="QLI38"/>
      <c r="QLJ38"/>
      <c r="QLK38"/>
      <c r="QLL38"/>
      <c r="QLM38"/>
      <c r="QLN38"/>
      <c r="QLO38"/>
      <c r="QLP38"/>
      <c r="QLQ38"/>
      <c r="QLR38"/>
      <c r="QLS38"/>
      <c r="QLT38"/>
      <c r="QLU38"/>
      <c r="QLV38"/>
      <c r="QLW38"/>
      <c r="QLX38"/>
      <c r="QLY38"/>
      <c r="QLZ38"/>
      <c r="QMA38"/>
      <c r="QMB38"/>
      <c r="QMC38"/>
      <c r="QMD38"/>
      <c r="QME38"/>
      <c r="QMF38"/>
      <c r="QMG38"/>
      <c r="QMH38"/>
      <c r="QMI38"/>
      <c r="QMJ38"/>
      <c r="QMK38"/>
      <c r="QML38"/>
      <c r="QMM38"/>
      <c r="QMN38"/>
      <c r="QMO38"/>
      <c r="QMP38"/>
      <c r="QMQ38"/>
      <c r="QMR38"/>
      <c r="QMS38"/>
      <c r="QMT38"/>
      <c r="QMU38"/>
      <c r="QMV38"/>
      <c r="QMW38"/>
      <c r="QMX38"/>
      <c r="QMY38"/>
      <c r="QMZ38"/>
      <c r="QNA38"/>
      <c r="QNB38"/>
      <c r="QNC38"/>
      <c r="QND38"/>
      <c r="QNE38"/>
      <c r="QNF38"/>
      <c r="QNG38"/>
      <c r="QNH38"/>
      <c r="QNI38"/>
      <c r="QNJ38"/>
      <c r="QNK38"/>
      <c r="QNL38"/>
      <c r="QNM38"/>
      <c r="QNN38"/>
      <c r="QNO38"/>
      <c r="QNP38"/>
      <c r="QNQ38"/>
      <c r="QNR38"/>
      <c r="QNS38"/>
      <c r="QNT38"/>
      <c r="QNU38"/>
      <c r="QNV38"/>
      <c r="QNW38"/>
      <c r="QNX38"/>
      <c r="QNY38"/>
      <c r="QNZ38"/>
      <c r="QOA38"/>
      <c r="QOB38"/>
      <c r="QOC38"/>
      <c r="QOD38"/>
      <c r="QOE38"/>
      <c r="QOF38"/>
      <c r="QOG38"/>
      <c r="QOH38"/>
      <c r="QOI38"/>
      <c r="QOJ38"/>
      <c r="QOK38"/>
      <c r="QOL38"/>
      <c r="QOM38"/>
      <c r="QON38"/>
      <c r="QOO38"/>
      <c r="QOP38"/>
      <c r="QOQ38"/>
      <c r="QOR38"/>
      <c r="QOS38"/>
      <c r="QOT38"/>
      <c r="QOU38"/>
      <c r="QOV38"/>
      <c r="QOW38"/>
      <c r="QOX38"/>
      <c r="QOY38"/>
      <c r="QOZ38"/>
      <c r="QPA38"/>
      <c r="QPB38"/>
      <c r="QPC38"/>
      <c r="QPD38"/>
      <c r="QPE38"/>
      <c r="QPF38"/>
      <c r="QPG38"/>
      <c r="QPH38"/>
      <c r="QPI38"/>
      <c r="QPJ38"/>
      <c r="QPK38"/>
      <c r="QPL38"/>
      <c r="QPM38"/>
      <c r="QPN38"/>
      <c r="QPO38"/>
      <c r="QPP38"/>
      <c r="QPQ38"/>
      <c r="QPR38"/>
      <c r="QPS38"/>
      <c r="QPT38"/>
      <c r="QPU38"/>
      <c r="QPV38"/>
      <c r="QPW38"/>
      <c r="QPX38"/>
      <c r="QPY38"/>
      <c r="QPZ38"/>
      <c r="QQA38"/>
      <c r="QQB38"/>
      <c r="QQC38"/>
      <c r="QQD38"/>
      <c r="QQE38"/>
      <c r="QQF38"/>
      <c r="QQG38"/>
      <c r="QQH38"/>
      <c r="QQI38"/>
      <c r="QQJ38"/>
      <c r="QQK38"/>
      <c r="QQL38"/>
      <c r="QQM38"/>
      <c r="QQN38"/>
      <c r="QQO38"/>
      <c r="QQP38"/>
      <c r="QQQ38"/>
      <c r="QQR38"/>
      <c r="QQS38"/>
      <c r="QQT38"/>
      <c r="QQU38"/>
      <c r="QQV38"/>
      <c r="QQW38"/>
      <c r="QQX38"/>
      <c r="QQY38"/>
      <c r="QQZ38"/>
      <c r="QRA38"/>
      <c r="QRB38"/>
      <c r="QRC38"/>
      <c r="QRD38"/>
      <c r="QRE38"/>
      <c r="QRF38"/>
      <c r="QRG38"/>
      <c r="QRH38"/>
      <c r="QRI38"/>
      <c r="QRJ38"/>
      <c r="QRK38"/>
      <c r="QRL38"/>
      <c r="QRM38"/>
      <c r="QRN38"/>
      <c r="QRO38"/>
      <c r="QRP38"/>
      <c r="QRQ38"/>
      <c r="QRR38"/>
      <c r="QRS38"/>
      <c r="QRT38"/>
      <c r="QRU38"/>
      <c r="QRV38"/>
      <c r="QRW38"/>
      <c r="QRX38"/>
      <c r="QRY38"/>
      <c r="QRZ38"/>
      <c r="QSA38"/>
      <c r="QSB38"/>
      <c r="QSC38"/>
      <c r="QSD38"/>
      <c r="QSE38"/>
      <c r="QSF38"/>
      <c r="QSG38"/>
      <c r="QSH38"/>
      <c r="QSI38"/>
      <c r="QSJ38"/>
      <c r="QSK38"/>
      <c r="QSL38"/>
      <c r="QSM38"/>
      <c r="QSN38"/>
      <c r="QSO38"/>
      <c r="QSP38"/>
      <c r="QSQ38"/>
      <c r="QSR38"/>
      <c r="QSS38"/>
      <c r="QST38"/>
      <c r="QSU38"/>
      <c r="QSV38"/>
      <c r="QSW38"/>
      <c r="QSX38"/>
      <c r="QSY38"/>
      <c r="QSZ38"/>
      <c r="QTA38"/>
      <c r="QTB38"/>
      <c r="QTC38"/>
      <c r="QTD38"/>
      <c r="QTE38"/>
      <c r="QTF38"/>
      <c r="QTG38"/>
      <c r="QTH38"/>
      <c r="QTI38"/>
      <c r="QTJ38"/>
      <c r="QTK38"/>
      <c r="QTL38"/>
      <c r="QTM38"/>
      <c r="QTN38"/>
      <c r="QTO38"/>
      <c r="QTP38"/>
      <c r="QTQ38"/>
      <c r="QTR38"/>
      <c r="QTS38"/>
      <c r="QTT38"/>
      <c r="QTU38"/>
      <c r="QTV38"/>
      <c r="QTW38"/>
      <c r="QTX38"/>
      <c r="QTY38"/>
      <c r="QTZ38"/>
      <c r="QUA38"/>
      <c r="QUB38"/>
      <c r="QUC38"/>
      <c r="QUD38"/>
      <c r="QUE38"/>
      <c r="QUF38"/>
      <c r="QUG38"/>
      <c r="QUH38"/>
      <c r="QUI38"/>
      <c r="QUJ38"/>
      <c r="QUK38"/>
      <c r="QUL38"/>
      <c r="QUM38"/>
      <c r="QUN38"/>
      <c r="QUO38"/>
      <c r="QUP38"/>
      <c r="QUQ38"/>
      <c r="QUR38"/>
      <c r="QUS38"/>
      <c r="QUT38"/>
      <c r="QUU38"/>
      <c r="QUV38"/>
      <c r="QUW38"/>
      <c r="QUX38"/>
      <c r="QUY38"/>
      <c r="QUZ38"/>
      <c r="QVA38"/>
      <c r="QVB38"/>
      <c r="QVC38"/>
      <c r="QVD38"/>
      <c r="QVE38"/>
      <c r="QVF38"/>
      <c r="QVG38"/>
      <c r="QVH38"/>
      <c r="QVI38"/>
      <c r="QVJ38"/>
      <c r="QVK38"/>
      <c r="QVL38"/>
      <c r="QVM38"/>
      <c r="QVN38"/>
      <c r="QVO38"/>
      <c r="QVP38"/>
      <c r="QVQ38"/>
      <c r="QVR38"/>
      <c r="QVS38"/>
      <c r="QVT38"/>
      <c r="QVU38"/>
      <c r="QVV38"/>
      <c r="QVW38"/>
      <c r="QVX38"/>
      <c r="QVY38"/>
      <c r="QVZ38"/>
      <c r="QWA38"/>
      <c r="QWB38"/>
      <c r="QWC38"/>
      <c r="QWD38"/>
      <c r="QWE38"/>
      <c r="QWF38"/>
      <c r="QWG38"/>
      <c r="QWH38"/>
      <c r="QWI38"/>
      <c r="QWJ38"/>
      <c r="QWK38"/>
      <c r="QWL38"/>
      <c r="QWM38"/>
      <c r="QWN38"/>
      <c r="QWO38"/>
      <c r="QWP38"/>
      <c r="QWQ38"/>
      <c r="QWR38"/>
      <c r="QWS38"/>
      <c r="QWT38"/>
      <c r="QWU38"/>
      <c r="QWV38"/>
      <c r="QWW38"/>
      <c r="QWX38"/>
      <c r="QWY38"/>
      <c r="QWZ38"/>
      <c r="QXA38"/>
      <c r="QXB38"/>
      <c r="QXC38"/>
      <c r="QXD38"/>
      <c r="QXE38"/>
      <c r="QXF38"/>
      <c r="QXG38"/>
      <c r="QXH38"/>
      <c r="QXI38"/>
      <c r="QXJ38"/>
      <c r="QXK38"/>
      <c r="QXL38"/>
      <c r="QXM38"/>
      <c r="QXN38"/>
      <c r="QXO38"/>
      <c r="QXP38"/>
      <c r="QXQ38"/>
      <c r="QXR38"/>
      <c r="QXS38"/>
      <c r="QXT38"/>
      <c r="QXU38"/>
      <c r="QXV38"/>
      <c r="QXW38"/>
      <c r="QXX38"/>
      <c r="QXY38"/>
      <c r="QXZ38"/>
      <c r="QYA38"/>
      <c r="QYB38"/>
      <c r="QYC38"/>
      <c r="QYD38"/>
      <c r="QYE38"/>
      <c r="QYF38"/>
      <c r="QYG38"/>
      <c r="QYH38"/>
      <c r="QYI38"/>
      <c r="QYJ38"/>
      <c r="QYK38"/>
      <c r="QYL38"/>
      <c r="QYM38"/>
      <c r="QYN38"/>
      <c r="QYO38"/>
      <c r="QYP38"/>
      <c r="QYQ38"/>
      <c r="QYR38"/>
      <c r="QYS38"/>
      <c r="QYT38"/>
      <c r="QYU38"/>
      <c r="QYV38"/>
      <c r="QYW38"/>
      <c r="QYX38"/>
      <c r="QYY38"/>
      <c r="QYZ38"/>
      <c r="QZA38"/>
      <c r="QZB38"/>
      <c r="QZC38"/>
      <c r="QZD38"/>
      <c r="QZE38"/>
      <c r="QZF38"/>
      <c r="QZG38"/>
      <c r="QZH38"/>
      <c r="QZI38"/>
      <c r="QZJ38"/>
      <c r="QZK38"/>
      <c r="QZL38"/>
      <c r="QZM38"/>
      <c r="QZN38"/>
      <c r="QZO38"/>
      <c r="QZP38"/>
      <c r="QZQ38"/>
      <c r="QZR38"/>
      <c r="QZS38"/>
      <c r="QZT38"/>
      <c r="QZU38"/>
      <c r="QZV38"/>
      <c r="QZW38"/>
      <c r="QZX38"/>
      <c r="QZY38"/>
      <c r="QZZ38"/>
      <c r="RAA38"/>
      <c r="RAB38"/>
      <c r="RAC38"/>
      <c r="RAD38"/>
      <c r="RAE38"/>
      <c r="RAF38"/>
      <c r="RAG38"/>
      <c r="RAH38"/>
      <c r="RAI38"/>
      <c r="RAJ38"/>
      <c r="RAK38"/>
      <c r="RAL38"/>
      <c r="RAM38"/>
      <c r="RAN38"/>
      <c r="RAO38"/>
      <c r="RAP38"/>
      <c r="RAQ38"/>
      <c r="RAR38"/>
      <c r="RAS38"/>
      <c r="RAT38"/>
      <c r="RAU38"/>
      <c r="RAV38"/>
      <c r="RAW38"/>
      <c r="RAX38"/>
      <c r="RAY38"/>
      <c r="RAZ38"/>
      <c r="RBA38"/>
      <c r="RBB38"/>
      <c r="RBC38"/>
      <c r="RBD38"/>
      <c r="RBE38"/>
      <c r="RBF38"/>
      <c r="RBG38"/>
      <c r="RBH38"/>
      <c r="RBI38"/>
      <c r="RBJ38"/>
      <c r="RBK38"/>
      <c r="RBL38"/>
      <c r="RBM38"/>
      <c r="RBN38"/>
      <c r="RBO38"/>
      <c r="RBP38"/>
      <c r="RBQ38"/>
      <c r="RBR38"/>
      <c r="RBS38"/>
      <c r="RBT38"/>
      <c r="RBU38"/>
      <c r="RBV38"/>
      <c r="RBW38"/>
      <c r="RBX38"/>
      <c r="RBY38"/>
      <c r="RBZ38"/>
      <c r="RCA38"/>
      <c r="RCB38"/>
      <c r="RCC38"/>
      <c r="RCD38"/>
      <c r="RCE38"/>
      <c r="RCF38"/>
      <c r="RCG38"/>
      <c r="RCH38"/>
      <c r="RCI38"/>
      <c r="RCJ38"/>
      <c r="RCK38"/>
      <c r="RCL38"/>
      <c r="RCM38"/>
      <c r="RCN38"/>
      <c r="RCO38"/>
      <c r="RCP38"/>
      <c r="RCQ38"/>
      <c r="RCR38"/>
      <c r="RCS38"/>
      <c r="RCT38"/>
      <c r="RCU38"/>
      <c r="RCV38"/>
      <c r="RCW38"/>
      <c r="RCX38"/>
      <c r="RCY38"/>
      <c r="RCZ38"/>
      <c r="RDA38"/>
      <c r="RDB38"/>
      <c r="RDC38"/>
      <c r="RDD38"/>
      <c r="RDE38"/>
      <c r="RDF38"/>
      <c r="RDG38"/>
      <c r="RDH38"/>
      <c r="RDI38"/>
      <c r="RDJ38"/>
      <c r="RDK38"/>
      <c r="RDL38"/>
      <c r="RDM38"/>
      <c r="RDN38"/>
      <c r="RDO38"/>
      <c r="RDP38"/>
      <c r="RDQ38"/>
      <c r="RDR38"/>
      <c r="RDS38"/>
      <c r="RDT38"/>
      <c r="RDU38"/>
      <c r="RDV38"/>
      <c r="RDW38"/>
      <c r="RDX38"/>
      <c r="RDY38"/>
      <c r="RDZ38"/>
      <c r="REA38"/>
      <c r="REB38"/>
      <c r="REC38"/>
      <c r="RED38"/>
      <c r="REE38"/>
      <c r="REF38"/>
      <c r="REG38"/>
      <c r="REH38"/>
      <c r="REI38"/>
      <c r="REJ38"/>
      <c r="REK38"/>
      <c r="REL38"/>
      <c r="REM38"/>
      <c r="REN38"/>
      <c r="REO38"/>
      <c r="REP38"/>
      <c r="REQ38"/>
      <c r="RER38"/>
      <c r="RES38"/>
      <c r="RET38"/>
      <c r="REU38"/>
      <c r="REV38"/>
      <c r="REW38"/>
      <c r="REX38"/>
      <c r="REY38"/>
      <c r="REZ38"/>
      <c r="RFA38"/>
      <c r="RFB38"/>
      <c r="RFC38"/>
      <c r="RFD38"/>
      <c r="RFE38"/>
      <c r="RFF38"/>
      <c r="RFG38"/>
      <c r="RFH38"/>
      <c r="RFI38"/>
      <c r="RFJ38"/>
      <c r="RFK38"/>
      <c r="RFL38"/>
      <c r="RFM38"/>
      <c r="RFN38"/>
      <c r="RFO38"/>
      <c r="RFP38"/>
      <c r="RFQ38"/>
      <c r="RFR38"/>
      <c r="RFS38"/>
      <c r="RFT38"/>
      <c r="RFU38"/>
      <c r="RFV38"/>
      <c r="RFW38"/>
      <c r="RFX38"/>
      <c r="RFY38"/>
      <c r="RFZ38"/>
      <c r="RGA38"/>
      <c r="RGB38"/>
      <c r="RGC38"/>
      <c r="RGD38"/>
      <c r="RGE38"/>
      <c r="RGF38"/>
      <c r="RGG38"/>
      <c r="RGH38"/>
      <c r="RGI38"/>
      <c r="RGJ38"/>
      <c r="RGK38"/>
      <c r="RGL38"/>
      <c r="RGM38"/>
      <c r="RGN38"/>
      <c r="RGO38"/>
      <c r="RGP38"/>
      <c r="RGQ38"/>
      <c r="RGR38"/>
      <c r="RGS38"/>
      <c r="RGT38"/>
      <c r="RGU38"/>
      <c r="RGV38"/>
      <c r="RGW38"/>
      <c r="RGX38"/>
      <c r="RGY38"/>
      <c r="RGZ38"/>
      <c r="RHA38"/>
      <c r="RHB38"/>
      <c r="RHC38"/>
      <c r="RHD38"/>
      <c r="RHE38"/>
      <c r="RHF38"/>
      <c r="RHG38"/>
      <c r="RHH38"/>
      <c r="RHI38"/>
      <c r="RHJ38"/>
      <c r="RHK38"/>
      <c r="RHL38"/>
      <c r="RHM38"/>
      <c r="RHN38"/>
      <c r="RHO38"/>
      <c r="RHP38"/>
      <c r="RHQ38"/>
      <c r="RHR38"/>
      <c r="RHS38"/>
      <c r="RHT38"/>
      <c r="RHU38"/>
      <c r="RHV38"/>
      <c r="RHW38"/>
      <c r="RHX38"/>
      <c r="RHY38"/>
      <c r="RHZ38"/>
      <c r="RIA38"/>
      <c r="RIB38"/>
      <c r="RIC38"/>
      <c r="RID38"/>
      <c r="RIE38"/>
      <c r="RIF38"/>
      <c r="RIG38"/>
      <c r="RIH38"/>
      <c r="RII38"/>
      <c r="RIJ38"/>
      <c r="RIK38"/>
      <c r="RIL38"/>
      <c r="RIM38"/>
      <c r="RIN38"/>
      <c r="RIO38"/>
      <c r="RIP38"/>
      <c r="RIQ38"/>
      <c r="RIR38"/>
      <c r="RIS38"/>
      <c r="RIT38"/>
      <c r="RIU38"/>
      <c r="RIV38"/>
      <c r="RIW38"/>
      <c r="RIX38"/>
      <c r="RIY38"/>
      <c r="RIZ38"/>
      <c r="RJA38"/>
      <c r="RJB38"/>
      <c r="RJC38"/>
      <c r="RJD38"/>
      <c r="RJE38"/>
      <c r="RJF38"/>
      <c r="RJG38"/>
      <c r="RJH38"/>
      <c r="RJI38"/>
      <c r="RJJ38"/>
      <c r="RJK38"/>
      <c r="RJL38"/>
      <c r="RJM38"/>
      <c r="RJN38"/>
      <c r="RJO38"/>
      <c r="RJP38"/>
      <c r="RJQ38"/>
      <c r="RJR38"/>
      <c r="RJS38"/>
      <c r="RJT38"/>
      <c r="RJU38"/>
      <c r="RJV38"/>
      <c r="RJW38"/>
      <c r="RJX38"/>
      <c r="RJY38"/>
      <c r="RJZ38"/>
      <c r="RKA38"/>
      <c r="RKB38"/>
      <c r="RKC38"/>
      <c r="RKD38"/>
      <c r="RKE38"/>
      <c r="RKF38"/>
      <c r="RKG38"/>
      <c r="RKH38"/>
      <c r="RKI38"/>
      <c r="RKJ38"/>
      <c r="RKK38"/>
      <c r="RKL38"/>
      <c r="RKM38"/>
      <c r="RKN38"/>
      <c r="RKO38"/>
      <c r="RKP38"/>
      <c r="RKQ38"/>
      <c r="RKR38"/>
      <c r="RKS38"/>
      <c r="RKT38"/>
      <c r="RKU38"/>
      <c r="RKV38"/>
      <c r="RKW38"/>
      <c r="RKX38"/>
      <c r="RKY38"/>
      <c r="RKZ38"/>
      <c r="RLA38"/>
      <c r="RLB38"/>
      <c r="RLC38"/>
      <c r="RLD38"/>
      <c r="RLE38"/>
      <c r="RLF38"/>
      <c r="RLG38"/>
      <c r="RLH38"/>
      <c r="RLI38"/>
      <c r="RLJ38"/>
      <c r="RLK38"/>
      <c r="RLL38"/>
      <c r="RLM38"/>
      <c r="RLN38"/>
      <c r="RLO38"/>
      <c r="RLP38"/>
      <c r="RLQ38"/>
      <c r="RLR38"/>
      <c r="RLS38"/>
      <c r="RLT38"/>
      <c r="RLU38"/>
      <c r="RLV38"/>
      <c r="RLW38"/>
      <c r="RLX38"/>
      <c r="RLY38"/>
      <c r="RLZ38"/>
      <c r="RMA38"/>
      <c r="RMB38"/>
      <c r="RMC38"/>
      <c r="RMD38"/>
      <c r="RME38"/>
      <c r="RMF38"/>
      <c r="RMG38"/>
      <c r="RMH38"/>
      <c r="RMI38"/>
      <c r="RMJ38"/>
      <c r="RMK38"/>
      <c r="RML38"/>
      <c r="RMM38"/>
      <c r="RMN38"/>
      <c r="RMO38"/>
      <c r="RMP38"/>
      <c r="RMQ38"/>
      <c r="RMR38"/>
      <c r="RMS38"/>
      <c r="RMT38"/>
      <c r="RMU38"/>
      <c r="RMV38"/>
      <c r="RMW38"/>
      <c r="RMX38"/>
      <c r="RMY38"/>
      <c r="RMZ38"/>
      <c r="RNA38"/>
      <c r="RNB38"/>
      <c r="RNC38"/>
      <c r="RND38"/>
      <c r="RNE38"/>
      <c r="RNF38"/>
      <c r="RNG38"/>
      <c r="RNH38"/>
      <c r="RNI38"/>
      <c r="RNJ38"/>
      <c r="RNK38"/>
      <c r="RNL38"/>
      <c r="RNM38"/>
      <c r="RNN38"/>
      <c r="RNO38"/>
      <c r="RNP38"/>
      <c r="RNQ38"/>
      <c r="RNR38"/>
      <c r="RNS38"/>
      <c r="RNT38"/>
      <c r="RNU38"/>
      <c r="RNV38"/>
      <c r="RNW38"/>
      <c r="RNX38"/>
      <c r="RNY38"/>
      <c r="RNZ38"/>
      <c r="ROA38"/>
      <c r="ROB38"/>
      <c r="ROC38"/>
      <c r="ROD38"/>
      <c r="ROE38"/>
      <c r="ROF38"/>
      <c r="ROG38"/>
      <c r="ROH38"/>
      <c r="ROI38"/>
      <c r="ROJ38"/>
      <c r="ROK38"/>
      <c r="ROL38"/>
      <c r="ROM38"/>
      <c r="RON38"/>
      <c r="ROO38"/>
      <c r="ROP38"/>
      <c r="ROQ38"/>
      <c r="ROR38"/>
      <c r="ROS38"/>
      <c r="ROT38"/>
      <c r="ROU38"/>
      <c r="ROV38"/>
      <c r="ROW38"/>
      <c r="ROX38"/>
      <c r="ROY38"/>
      <c r="ROZ38"/>
      <c r="RPA38"/>
      <c r="RPB38"/>
      <c r="RPC38"/>
      <c r="RPD38"/>
      <c r="RPE38"/>
      <c r="RPF38"/>
      <c r="RPG38"/>
      <c r="RPH38"/>
      <c r="RPI38"/>
      <c r="RPJ38"/>
      <c r="RPK38"/>
      <c r="RPL38"/>
      <c r="RPM38"/>
      <c r="RPN38"/>
      <c r="RPO38"/>
      <c r="RPP38"/>
      <c r="RPQ38"/>
      <c r="RPR38"/>
      <c r="RPS38"/>
      <c r="RPT38"/>
      <c r="RPU38"/>
      <c r="RPV38"/>
      <c r="RPW38"/>
      <c r="RPX38"/>
      <c r="RPY38"/>
      <c r="RPZ38"/>
      <c r="RQA38"/>
      <c r="RQB38"/>
      <c r="RQC38"/>
      <c r="RQD38"/>
      <c r="RQE38"/>
      <c r="RQF38"/>
      <c r="RQG38"/>
      <c r="RQH38"/>
      <c r="RQI38"/>
      <c r="RQJ38"/>
      <c r="RQK38"/>
      <c r="RQL38"/>
      <c r="RQM38"/>
      <c r="RQN38"/>
      <c r="RQO38"/>
      <c r="RQP38"/>
      <c r="RQQ38"/>
      <c r="RQR38"/>
      <c r="RQS38"/>
      <c r="RQT38"/>
      <c r="RQU38"/>
      <c r="RQV38"/>
      <c r="RQW38"/>
      <c r="RQX38"/>
      <c r="RQY38"/>
      <c r="RQZ38"/>
      <c r="RRA38"/>
      <c r="RRB38"/>
      <c r="RRC38"/>
      <c r="RRD38"/>
      <c r="RRE38"/>
      <c r="RRF38"/>
      <c r="RRG38"/>
      <c r="RRH38"/>
      <c r="RRI38"/>
      <c r="RRJ38"/>
      <c r="RRK38"/>
      <c r="RRL38"/>
      <c r="RRM38"/>
      <c r="RRN38"/>
      <c r="RRO38"/>
      <c r="RRP38"/>
      <c r="RRQ38"/>
      <c r="RRR38"/>
      <c r="RRS38"/>
      <c r="RRT38"/>
      <c r="RRU38"/>
      <c r="RRV38"/>
      <c r="RRW38"/>
      <c r="RRX38"/>
      <c r="RRY38"/>
      <c r="RRZ38"/>
      <c r="RSA38"/>
      <c r="RSB38"/>
      <c r="RSC38"/>
      <c r="RSD38"/>
      <c r="RSE38"/>
      <c r="RSF38"/>
      <c r="RSG38"/>
      <c r="RSH38"/>
      <c r="RSI38"/>
      <c r="RSJ38"/>
      <c r="RSK38"/>
      <c r="RSL38"/>
      <c r="RSM38"/>
      <c r="RSN38"/>
      <c r="RSO38"/>
      <c r="RSP38"/>
      <c r="RSQ38"/>
      <c r="RSR38"/>
      <c r="RSS38"/>
      <c r="RST38"/>
      <c r="RSU38"/>
      <c r="RSV38"/>
      <c r="RSW38"/>
      <c r="RSX38"/>
      <c r="RSY38"/>
      <c r="RSZ38"/>
      <c r="RTA38"/>
      <c r="RTB38"/>
      <c r="RTC38"/>
      <c r="RTD38"/>
      <c r="RTE38"/>
      <c r="RTF38"/>
      <c r="RTG38"/>
      <c r="RTH38"/>
      <c r="RTI38"/>
      <c r="RTJ38"/>
      <c r="RTK38"/>
      <c r="RTL38"/>
      <c r="RTM38"/>
      <c r="RTN38"/>
      <c r="RTO38"/>
      <c r="RTP38"/>
      <c r="RTQ38"/>
      <c r="RTR38"/>
      <c r="RTS38"/>
      <c r="RTT38"/>
      <c r="RTU38"/>
      <c r="RTV38"/>
      <c r="RTW38"/>
      <c r="RTX38"/>
      <c r="RTY38"/>
      <c r="RTZ38"/>
      <c r="RUA38"/>
      <c r="RUB38"/>
      <c r="RUC38"/>
      <c r="RUD38"/>
      <c r="RUE38"/>
      <c r="RUF38"/>
      <c r="RUG38"/>
      <c r="RUH38"/>
      <c r="RUI38"/>
      <c r="RUJ38"/>
      <c r="RUK38"/>
      <c r="RUL38"/>
      <c r="RUM38"/>
      <c r="RUN38"/>
      <c r="RUO38"/>
      <c r="RUP38"/>
      <c r="RUQ38"/>
      <c r="RUR38"/>
      <c r="RUS38"/>
      <c r="RUT38"/>
      <c r="RUU38"/>
      <c r="RUV38"/>
      <c r="RUW38"/>
      <c r="RUX38"/>
      <c r="RUY38"/>
      <c r="RUZ38"/>
      <c r="RVA38"/>
      <c r="RVB38"/>
      <c r="RVC38"/>
      <c r="RVD38"/>
      <c r="RVE38"/>
      <c r="RVF38"/>
      <c r="RVG38"/>
      <c r="RVH38"/>
      <c r="RVI38"/>
      <c r="RVJ38"/>
      <c r="RVK38"/>
      <c r="RVL38"/>
      <c r="RVM38"/>
      <c r="RVN38"/>
      <c r="RVO38"/>
      <c r="RVP38"/>
      <c r="RVQ38"/>
      <c r="RVR38"/>
      <c r="RVS38"/>
      <c r="RVT38"/>
      <c r="RVU38"/>
      <c r="RVV38"/>
      <c r="RVW38"/>
      <c r="RVX38"/>
      <c r="RVY38"/>
      <c r="RVZ38"/>
      <c r="RWA38"/>
      <c r="RWB38"/>
      <c r="RWC38"/>
      <c r="RWD38"/>
      <c r="RWE38"/>
      <c r="RWF38"/>
      <c r="RWG38"/>
      <c r="RWH38"/>
      <c r="RWI38"/>
      <c r="RWJ38"/>
      <c r="RWK38"/>
      <c r="RWL38"/>
      <c r="RWM38"/>
      <c r="RWN38"/>
      <c r="RWO38"/>
      <c r="RWP38"/>
      <c r="RWQ38"/>
      <c r="RWR38"/>
      <c r="RWS38"/>
      <c r="RWT38"/>
      <c r="RWU38"/>
      <c r="RWV38"/>
      <c r="RWW38"/>
      <c r="RWX38"/>
      <c r="RWY38"/>
      <c r="RWZ38"/>
      <c r="RXA38"/>
      <c r="RXB38"/>
      <c r="RXC38"/>
      <c r="RXD38"/>
      <c r="RXE38"/>
      <c r="RXF38"/>
      <c r="RXG38"/>
      <c r="RXH38"/>
      <c r="RXI38"/>
      <c r="RXJ38"/>
      <c r="RXK38"/>
      <c r="RXL38"/>
      <c r="RXM38"/>
      <c r="RXN38"/>
      <c r="RXO38"/>
      <c r="RXP38"/>
      <c r="RXQ38"/>
      <c r="RXR38"/>
      <c r="RXS38"/>
      <c r="RXT38"/>
      <c r="RXU38"/>
      <c r="RXV38"/>
      <c r="RXW38"/>
      <c r="RXX38"/>
      <c r="RXY38"/>
      <c r="RXZ38"/>
      <c r="RYA38"/>
      <c r="RYB38"/>
      <c r="RYC38"/>
      <c r="RYD38"/>
      <c r="RYE38"/>
      <c r="RYF38"/>
      <c r="RYG38"/>
      <c r="RYH38"/>
      <c r="RYI38"/>
      <c r="RYJ38"/>
      <c r="RYK38"/>
      <c r="RYL38"/>
      <c r="RYM38"/>
      <c r="RYN38"/>
      <c r="RYO38"/>
      <c r="RYP38"/>
      <c r="RYQ38"/>
      <c r="RYR38"/>
      <c r="RYS38"/>
      <c r="RYT38"/>
      <c r="RYU38"/>
      <c r="RYV38"/>
      <c r="RYW38"/>
      <c r="RYX38"/>
      <c r="RYY38"/>
      <c r="RYZ38"/>
      <c r="RZA38"/>
      <c r="RZB38"/>
      <c r="RZC38"/>
      <c r="RZD38"/>
      <c r="RZE38"/>
      <c r="RZF38"/>
      <c r="RZG38"/>
      <c r="RZH38"/>
      <c r="RZI38"/>
      <c r="RZJ38"/>
      <c r="RZK38"/>
      <c r="RZL38"/>
      <c r="RZM38"/>
      <c r="RZN38"/>
      <c r="RZO38"/>
      <c r="RZP38"/>
      <c r="RZQ38"/>
      <c r="RZR38"/>
      <c r="RZS38"/>
      <c r="RZT38"/>
      <c r="RZU38"/>
      <c r="RZV38"/>
      <c r="RZW38"/>
      <c r="RZX38"/>
      <c r="RZY38"/>
      <c r="RZZ38"/>
      <c r="SAA38"/>
      <c r="SAB38"/>
      <c r="SAC38"/>
      <c r="SAD38"/>
      <c r="SAE38"/>
      <c r="SAF38"/>
      <c r="SAG38"/>
      <c r="SAH38"/>
      <c r="SAI38"/>
      <c r="SAJ38"/>
      <c r="SAK38"/>
      <c r="SAL38"/>
      <c r="SAM38"/>
      <c r="SAN38"/>
      <c r="SAO38"/>
      <c r="SAP38"/>
      <c r="SAQ38"/>
      <c r="SAR38"/>
      <c r="SAS38"/>
      <c r="SAT38"/>
      <c r="SAU38"/>
      <c r="SAV38"/>
      <c r="SAW38"/>
      <c r="SAX38"/>
      <c r="SAY38"/>
      <c r="SAZ38"/>
      <c r="SBA38"/>
      <c r="SBB38"/>
      <c r="SBC38"/>
      <c r="SBD38"/>
      <c r="SBE38"/>
      <c r="SBF38"/>
      <c r="SBG38"/>
      <c r="SBH38"/>
      <c r="SBI38"/>
      <c r="SBJ38"/>
      <c r="SBK38"/>
      <c r="SBL38"/>
      <c r="SBM38"/>
      <c r="SBN38"/>
      <c r="SBO38"/>
      <c r="SBP38"/>
      <c r="SBQ38"/>
      <c r="SBR38"/>
      <c r="SBS38"/>
      <c r="SBT38"/>
      <c r="SBU38"/>
      <c r="SBV38"/>
      <c r="SBW38"/>
      <c r="SBX38"/>
      <c r="SBY38"/>
      <c r="SBZ38"/>
      <c r="SCA38"/>
      <c r="SCB38"/>
      <c r="SCC38"/>
      <c r="SCD38"/>
      <c r="SCE38"/>
      <c r="SCF38"/>
      <c r="SCG38"/>
      <c r="SCH38"/>
      <c r="SCI38"/>
      <c r="SCJ38"/>
      <c r="SCK38"/>
      <c r="SCL38"/>
      <c r="SCM38"/>
      <c r="SCN38"/>
      <c r="SCO38"/>
      <c r="SCP38"/>
      <c r="SCQ38"/>
      <c r="SCR38"/>
      <c r="SCS38"/>
      <c r="SCT38"/>
      <c r="SCU38"/>
      <c r="SCV38"/>
      <c r="SCW38"/>
      <c r="SCX38"/>
      <c r="SCY38"/>
      <c r="SCZ38"/>
      <c r="SDA38"/>
      <c r="SDB38"/>
      <c r="SDC38"/>
      <c r="SDD38"/>
      <c r="SDE38"/>
      <c r="SDF38"/>
      <c r="SDG38"/>
      <c r="SDH38"/>
      <c r="SDI38"/>
      <c r="SDJ38"/>
      <c r="SDK38"/>
      <c r="SDL38"/>
      <c r="SDM38"/>
      <c r="SDN38"/>
      <c r="SDO38"/>
      <c r="SDP38"/>
      <c r="SDQ38"/>
      <c r="SDR38"/>
      <c r="SDS38"/>
      <c r="SDT38"/>
      <c r="SDU38"/>
      <c r="SDV38"/>
      <c r="SDW38"/>
      <c r="SDX38"/>
      <c r="SDY38"/>
      <c r="SDZ38"/>
      <c r="SEA38"/>
      <c r="SEB38"/>
      <c r="SEC38"/>
      <c r="SED38"/>
      <c r="SEE38"/>
      <c r="SEF38"/>
      <c r="SEG38"/>
      <c r="SEH38"/>
      <c r="SEI38"/>
      <c r="SEJ38"/>
      <c r="SEK38"/>
      <c r="SEL38"/>
      <c r="SEM38"/>
      <c r="SEN38"/>
      <c r="SEO38"/>
      <c r="SEP38"/>
      <c r="SEQ38"/>
      <c r="SER38"/>
      <c r="SES38"/>
      <c r="SET38"/>
      <c r="SEU38"/>
      <c r="SEV38"/>
      <c r="SEW38"/>
      <c r="SEX38"/>
      <c r="SEY38"/>
      <c r="SEZ38"/>
      <c r="SFA38"/>
      <c r="SFB38"/>
      <c r="SFC38"/>
      <c r="SFD38"/>
      <c r="SFE38"/>
      <c r="SFF38"/>
      <c r="SFG38"/>
      <c r="SFH38"/>
      <c r="SFI38"/>
      <c r="SFJ38"/>
      <c r="SFK38"/>
      <c r="SFL38"/>
      <c r="SFM38"/>
      <c r="SFN38"/>
      <c r="SFO38"/>
      <c r="SFP38"/>
      <c r="SFQ38"/>
      <c r="SFR38"/>
      <c r="SFS38"/>
      <c r="SFT38"/>
      <c r="SFU38"/>
      <c r="SFV38"/>
      <c r="SFW38"/>
      <c r="SFX38"/>
      <c r="SFY38"/>
      <c r="SFZ38"/>
      <c r="SGA38"/>
      <c r="SGB38"/>
      <c r="SGC38"/>
      <c r="SGD38"/>
      <c r="SGE38"/>
      <c r="SGF38"/>
      <c r="SGG38"/>
      <c r="SGH38"/>
      <c r="SGI38"/>
      <c r="SGJ38"/>
      <c r="SGK38"/>
      <c r="SGL38"/>
      <c r="SGM38"/>
      <c r="SGN38"/>
      <c r="SGO38"/>
      <c r="SGP38"/>
      <c r="SGQ38"/>
      <c r="SGR38"/>
      <c r="SGS38"/>
      <c r="SGT38"/>
      <c r="SGU38"/>
      <c r="SGV38"/>
      <c r="SGW38"/>
      <c r="SGX38"/>
      <c r="SGY38"/>
      <c r="SGZ38"/>
      <c r="SHA38"/>
      <c r="SHB38"/>
      <c r="SHC38"/>
      <c r="SHD38"/>
      <c r="SHE38"/>
      <c r="SHF38"/>
      <c r="SHG38"/>
      <c r="SHH38"/>
      <c r="SHI38"/>
      <c r="SHJ38"/>
      <c r="SHK38"/>
      <c r="SHL38"/>
      <c r="SHM38"/>
      <c r="SHN38"/>
      <c r="SHO38"/>
      <c r="SHP38"/>
      <c r="SHQ38"/>
      <c r="SHR38"/>
      <c r="SHS38"/>
      <c r="SHT38"/>
      <c r="SHU38"/>
      <c r="SHV38"/>
      <c r="SHW38"/>
      <c r="SHX38"/>
      <c r="SHY38"/>
      <c r="SHZ38"/>
      <c r="SIA38"/>
      <c r="SIB38"/>
      <c r="SIC38"/>
      <c r="SID38"/>
      <c r="SIE38"/>
      <c r="SIF38"/>
      <c r="SIG38"/>
      <c r="SIH38"/>
      <c r="SII38"/>
      <c r="SIJ38"/>
      <c r="SIK38"/>
      <c r="SIL38"/>
      <c r="SIM38"/>
      <c r="SIN38"/>
      <c r="SIO38"/>
      <c r="SIP38"/>
      <c r="SIQ38"/>
      <c r="SIR38"/>
      <c r="SIS38"/>
      <c r="SIT38"/>
      <c r="SIU38"/>
      <c r="SIV38"/>
      <c r="SIW38"/>
      <c r="SIX38"/>
      <c r="SIY38"/>
      <c r="SIZ38"/>
      <c r="SJA38"/>
      <c r="SJB38"/>
      <c r="SJC38"/>
      <c r="SJD38"/>
      <c r="SJE38"/>
      <c r="SJF38"/>
      <c r="SJG38"/>
      <c r="SJH38"/>
      <c r="SJI38"/>
      <c r="SJJ38"/>
      <c r="SJK38"/>
      <c r="SJL38"/>
      <c r="SJM38"/>
      <c r="SJN38"/>
      <c r="SJO38"/>
      <c r="SJP38"/>
      <c r="SJQ38"/>
      <c r="SJR38"/>
      <c r="SJS38"/>
      <c r="SJT38"/>
      <c r="SJU38"/>
      <c r="SJV38"/>
      <c r="SJW38"/>
      <c r="SJX38"/>
      <c r="SJY38"/>
      <c r="SJZ38"/>
      <c r="SKA38"/>
      <c r="SKB38"/>
      <c r="SKC38"/>
      <c r="SKD38"/>
      <c r="SKE38"/>
      <c r="SKF38"/>
      <c r="SKG38"/>
      <c r="SKH38"/>
      <c r="SKI38"/>
      <c r="SKJ38"/>
      <c r="SKK38"/>
      <c r="SKL38"/>
      <c r="SKM38"/>
      <c r="SKN38"/>
      <c r="SKO38"/>
      <c r="SKP38"/>
      <c r="SKQ38"/>
      <c r="SKR38"/>
      <c r="SKS38"/>
      <c r="SKT38"/>
      <c r="SKU38"/>
      <c r="SKV38"/>
      <c r="SKW38"/>
      <c r="SKX38"/>
      <c r="SKY38"/>
      <c r="SKZ38"/>
      <c r="SLA38"/>
      <c r="SLB38"/>
      <c r="SLC38"/>
      <c r="SLD38"/>
      <c r="SLE38"/>
      <c r="SLF38"/>
      <c r="SLG38"/>
      <c r="SLH38"/>
      <c r="SLI38"/>
      <c r="SLJ38"/>
      <c r="SLK38"/>
      <c r="SLL38"/>
      <c r="SLM38"/>
      <c r="SLN38"/>
      <c r="SLO38"/>
      <c r="SLP38"/>
      <c r="SLQ38"/>
      <c r="SLR38"/>
      <c r="SLS38"/>
      <c r="SLT38"/>
      <c r="SLU38"/>
      <c r="SLV38"/>
      <c r="SLW38"/>
      <c r="SLX38"/>
      <c r="SLY38"/>
      <c r="SLZ38"/>
      <c r="SMA38"/>
      <c r="SMB38"/>
      <c r="SMC38"/>
      <c r="SMD38"/>
      <c r="SME38"/>
      <c r="SMF38"/>
      <c r="SMG38"/>
      <c r="SMH38"/>
      <c r="SMI38"/>
      <c r="SMJ38"/>
      <c r="SMK38"/>
      <c r="SML38"/>
      <c r="SMM38"/>
      <c r="SMN38"/>
      <c r="SMO38"/>
      <c r="SMP38"/>
      <c r="SMQ38"/>
      <c r="SMR38"/>
      <c r="SMS38"/>
      <c r="SMT38"/>
      <c r="SMU38"/>
      <c r="SMV38"/>
      <c r="SMW38"/>
      <c r="SMX38"/>
      <c r="SMY38"/>
      <c r="SMZ38"/>
      <c r="SNA38"/>
      <c r="SNB38"/>
      <c r="SNC38"/>
      <c r="SND38"/>
      <c r="SNE38"/>
      <c r="SNF38"/>
      <c r="SNG38"/>
      <c r="SNH38"/>
      <c r="SNI38"/>
      <c r="SNJ38"/>
      <c r="SNK38"/>
      <c r="SNL38"/>
      <c r="SNM38"/>
      <c r="SNN38"/>
      <c r="SNO38"/>
      <c r="SNP38"/>
      <c r="SNQ38"/>
      <c r="SNR38"/>
      <c r="SNS38"/>
      <c r="SNT38"/>
      <c r="SNU38"/>
      <c r="SNV38"/>
      <c r="SNW38"/>
      <c r="SNX38"/>
      <c r="SNY38"/>
      <c r="SNZ38"/>
      <c r="SOA38"/>
      <c r="SOB38"/>
      <c r="SOC38"/>
      <c r="SOD38"/>
      <c r="SOE38"/>
      <c r="SOF38"/>
      <c r="SOG38"/>
      <c r="SOH38"/>
      <c r="SOI38"/>
      <c r="SOJ38"/>
      <c r="SOK38"/>
      <c r="SOL38"/>
      <c r="SOM38"/>
      <c r="SON38"/>
      <c r="SOO38"/>
      <c r="SOP38"/>
      <c r="SOQ38"/>
      <c r="SOR38"/>
      <c r="SOS38"/>
      <c r="SOT38"/>
      <c r="SOU38"/>
      <c r="SOV38"/>
      <c r="SOW38"/>
      <c r="SOX38"/>
      <c r="SOY38"/>
      <c r="SOZ38"/>
      <c r="SPA38"/>
      <c r="SPB38"/>
      <c r="SPC38"/>
      <c r="SPD38"/>
      <c r="SPE38"/>
      <c r="SPF38"/>
      <c r="SPG38"/>
      <c r="SPH38"/>
      <c r="SPI38"/>
      <c r="SPJ38"/>
      <c r="SPK38"/>
      <c r="SPL38"/>
      <c r="SPM38"/>
      <c r="SPN38"/>
      <c r="SPO38"/>
      <c r="SPP38"/>
      <c r="SPQ38"/>
      <c r="SPR38"/>
      <c r="SPS38"/>
      <c r="SPT38"/>
      <c r="SPU38"/>
      <c r="SPV38"/>
      <c r="SPW38"/>
      <c r="SPX38"/>
      <c r="SPY38"/>
      <c r="SPZ38"/>
      <c r="SQA38"/>
      <c r="SQB38"/>
      <c r="SQC38"/>
      <c r="SQD38"/>
      <c r="SQE38"/>
      <c r="SQF38"/>
      <c r="SQG38"/>
      <c r="SQH38"/>
      <c r="SQI38"/>
      <c r="SQJ38"/>
      <c r="SQK38"/>
      <c r="SQL38"/>
      <c r="SQM38"/>
      <c r="SQN38"/>
      <c r="SQO38"/>
      <c r="SQP38"/>
      <c r="SQQ38"/>
      <c r="SQR38"/>
      <c r="SQS38"/>
      <c r="SQT38"/>
      <c r="SQU38"/>
      <c r="SQV38"/>
      <c r="SQW38"/>
      <c r="SQX38"/>
      <c r="SQY38"/>
      <c r="SQZ38"/>
      <c r="SRA38"/>
      <c r="SRB38"/>
      <c r="SRC38"/>
      <c r="SRD38"/>
      <c r="SRE38"/>
      <c r="SRF38"/>
      <c r="SRG38"/>
      <c r="SRH38"/>
      <c r="SRI38"/>
      <c r="SRJ38"/>
      <c r="SRK38"/>
      <c r="SRL38"/>
      <c r="SRM38"/>
      <c r="SRN38"/>
      <c r="SRO38"/>
      <c r="SRP38"/>
      <c r="SRQ38"/>
      <c r="SRR38"/>
      <c r="SRS38"/>
      <c r="SRT38"/>
      <c r="SRU38"/>
      <c r="SRV38"/>
      <c r="SRW38"/>
      <c r="SRX38"/>
      <c r="SRY38"/>
      <c r="SRZ38"/>
      <c r="SSA38"/>
      <c r="SSB38"/>
      <c r="SSC38"/>
      <c r="SSD38"/>
      <c r="SSE38"/>
      <c r="SSF38"/>
      <c r="SSG38"/>
      <c r="SSH38"/>
      <c r="SSI38"/>
      <c r="SSJ38"/>
      <c r="SSK38"/>
      <c r="SSL38"/>
      <c r="SSM38"/>
      <c r="SSN38"/>
      <c r="SSO38"/>
      <c r="SSP38"/>
      <c r="SSQ38"/>
      <c r="SSR38"/>
      <c r="SSS38"/>
      <c r="SST38"/>
      <c r="SSU38"/>
      <c r="SSV38"/>
      <c r="SSW38"/>
      <c r="SSX38"/>
      <c r="SSY38"/>
      <c r="SSZ38"/>
      <c r="STA38"/>
      <c r="STB38"/>
      <c r="STC38"/>
      <c r="STD38"/>
      <c r="STE38"/>
      <c r="STF38"/>
      <c r="STG38"/>
      <c r="STH38"/>
      <c r="STI38"/>
      <c r="STJ38"/>
      <c r="STK38"/>
      <c r="STL38"/>
      <c r="STM38"/>
      <c r="STN38"/>
      <c r="STO38"/>
      <c r="STP38"/>
      <c r="STQ38"/>
      <c r="STR38"/>
      <c r="STS38"/>
      <c r="STT38"/>
      <c r="STU38"/>
      <c r="STV38"/>
      <c r="STW38"/>
      <c r="STX38"/>
      <c r="STY38"/>
      <c r="STZ38"/>
      <c r="SUA38"/>
      <c r="SUB38"/>
      <c r="SUC38"/>
      <c r="SUD38"/>
      <c r="SUE38"/>
      <c r="SUF38"/>
      <c r="SUG38"/>
      <c r="SUH38"/>
      <c r="SUI38"/>
      <c r="SUJ38"/>
      <c r="SUK38"/>
      <c r="SUL38"/>
      <c r="SUM38"/>
      <c r="SUN38"/>
      <c r="SUO38"/>
      <c r="SUP38"/>
      <c r="SUQ38"/>
      <c r="SUR38"/>
      <c r="SUS38"/>
      <c r="SUT38"/>
      <c r="SUU38"/>
      <c r="SUV38"/>
      <c r="SUW38"/>
      <c r="SUX38"/>
      <c r="SUY38"/>
      <c r="SUZ38"/>
      <c r="SVA38"/>
      <c r="SVB38"/>
      <c r="SVC38"/>
      <c r="SVD38"/>
      <c r="SVE38"/>
      <c r="SVF38"/>
      <c r="SVG38"/>
      <c r="SVH38"/>
      <c r="SVI38"/>
      <c r="SVJ38"/>
      <c r="SVK38"/>
      <c r="SVL38"/>
      <c r="SVM38"/>
      <c r="SVN38"/>
      <c r="SVO38"/>
      <c r="SVP38"/>
      <c r="SVQ38"/>
      <c r="SVR38"/>
      <c r="SVS38"/>
      <c r="SVT38"/>
      <c r="SVU38"/>
      <c r="SVV38"/>
      <c r="SVW38"/>
      <c r="SVX38"/>
      <c r="SVY38"/>
      <c r="SVZ38"/>
      <c r="SWA38"/>
      <c r="SWB38"/>
      <c r="SWC38"/>
      <c r="SWD38"/>
      <c r="SWE38"/>
      <c r="SWF38"/>
      <c r="SWG38"/>
      <c r="SWH38"/>
      <c r="SWI38"/>
      <c r="SWJ38"/>
      <c r="SWK38"/>
      <c r="SWL38"/>
      <c r="SWM38"/>
      <c r="SWN38"/>
      <c r="SWO38"/>
      <c r="SWP38"/>
      <c r="SWQ38"/>
      <c r="SWR38"/>
      <c r="SWS38"/>
      <c r="SWT38"/>
      <c r="SWU38"/>
      <c r="SWV38"/>
      <c r="SWW38"/>
      <c r="SWX38"/>
      <c r="SWY38"/>
      <c r="SWZ38"/>
      <c r="SXA38"/>
      <c r="SXB38"/>
      <c r="SXC38"/>
      <c r="SXD38"/>
      <c r="SXE38"/>
      <c r="SXF38"/>
      <c r="SXG38"/>
      <c r="SXH38"/>
      <c r="SXI38"/>
      <c r="SXJ38"/>
      <c r="SXK38"/>
      <c r="SXL38"/>
      <c r="SXM38"/>
      <c r="SXN38"/>
      <c r="SXO38"/>
      <c r="SXP38"/>
      <c r="SXQ38"/>
      <c r="SXR38"/>
      <c r="SXS38"/>
      <c r="SXT38"/>
      <c r="SXU38"/>
      <c r="SXV38"/>
      <c r="SXW38"/>
      <c r="SXX38"/>
      <c r="SXY38"/>
      <c r="SXZ38"/>
      <c r="SYA38"/>
      <c r="SYB38"/>
      <c r="SYC38"/>
      <c r="SYD38"/>
      <c r="SYE38"/>
      <c r="SYF38"/>
      <c r="SYG38"/>
      <c r="SYH38"/>
      <c r="SYI38"/>
      <c r="SYJ38"/>
      <c r="SYK38"/>
      <c r="SYL38"/>
      <c r="SYM38"/>
      <c r="SYN38"/>
      <c r="SYO38"/>
      <c r="SYP38"/>
      <c r="SYQ38"/>
      <c r="SYR38"/>
      <c r="SYS38"/>
      <c r="SYT38"/>
      <c r="SYU38"/>
      <c r="SYV38"/>
      <c r="SYW38"/>
      <c r="SYX38"/>
      <c r="SYY38"/>
      <c r="SYZ38"/>
      <c r="SZA38"/>
      <c r="SZB38"/>
      <c r="SZC38"/>
      <c r="SZD38"/>
      <c r="SZE38"/>
      <c r="SZF38"/>
      <c r="SZG38"/>
      <c r="SZH38"/>
      <c r="SZI38"/>
      <c r="SZJ38"/>
      <c r="SZK38"/>
      <c r="SZL38"/>
      <c r="SZM38"/>
      <c r="SZN38"/>
      <c r="SZO38"/>
      <c r="SZP38"/>
      <c r="SZQ38"/>
      <c r="SZR38"/>
      <c r="SZS38"/>
      <c r="SZT38"/>
      <c r="SZU38"/>
      <c r="SZV38"/>
      <c r="SZW38"/>
      <c r="SZX38"/>
      <c r="SZY38"/>
      <c r="SZZ38"/>
      <c r="TAA38"/>
      <c r="TAB38"/>
      <c r="TAC38"/>
      <c r="TAD38"/>
      <c r="TAE38"/>
      <c r="TAF38"/>
      <c r="TAG38"/>
      <c r="TAH38"/>
      <c r="TAI38"/>
      <c r="TAJ38"/>
      <c r="TAK38"/>
      <c r="TAL38"/>
      <c r="TAM38"/>
      <c r="TAN38"/>
      <c r="TAO38"/>
      <c r="TAP38"/>
      <c r="TAQ38"/>
      <c r="TAR38"/>
      <c r="TAS38"/>
      <c r="TAT38"/>
      <c r="TAU38"/>
      <c r="TAV38"/>
      <c r="TAW38"/>
      <c r="TAX38"/>
      <c r="TAY38"/>
      <c r="TAZ38"/>
      <c r="TBA38"/>
      <c r="TBB38"/>
      <c r="TBC38"/>
      <c r="TBD38"/>
      <c r="TBE38"/>
      <c r="TBF38"/>
      <c r="TBG38"/>
      <c r="TBH38"/>
      <c r="TBI38"/>
      <c r="TBJ38"/>
      <c r="TBK38"/>
      <c r="TBL38"/>
      <c r="TBM38"/>
      <c r="TBN38"/>
      <c r="TBO38"/>
      <c r="TBP38"/>
      <c r="TBQ38"/>
      <c r="TBR38"/>
      <c r="TBS38"/>
      <c r="TBT38"/>
      <c r="TBU38"/>
      <c r="TBV38"/>
      <c r="TBW38"/>
      <c r="TBX38"/>
      <c r="TBY38"/>
      <c r="TBZ38"/>
      <c r="TCA38"/>
      <c r="TCB38"/>
      <c r="TCC38"/>
      <c r="TCD38"/>
      <c r="TCE38"/>
      <c r="TCF38"/>
      <c r="TCG38"/>
      <c r="TCH38"/>
      <c r="TCI38"/>
      <c r="TCJ38"/>
      <c r="TCK38"/>
      <c r="TCL38"/>
      <c r="TCM38"/>
      <c r="TCN38"/>
      <c r="TCO38"/>
      <c r="TCP38"/>
      <c r="TCQ38"/>
      <c r="TCR38"/>
      <c r="TCS38"/>
      <c r="TCT38"/>
      <c r="TCU38"/>
      <c r="TCV38"/>
      <c r="TCW38"/>
      <c r="TCX38"/>
      <c r="TCY38"/>
      <c r="TCZ38"/>
      <c r="TDA38"/>
      <c r="TDB38"/>
      <c r="TDC38"/>
      <c r="TDD38"/>
      <c r="TDE38"/>
      <c r="TDF38"/>
      <c r="TDG38"/>
      <c r="TDH38"/>
      <c r="TDI38"/>
      <c r="TDJ38"/>
      <c r="TDK38"/>
      <c r="TDL38"/>
      <c r="TDM38"/>
      <c r="TDN38"/>
      <c r="TDO38"/>
      <c r="TDP38"/>
      <c r="TDQ38"/>
      <c r="TDR38"/>
      <c r="TDS38"/>
      <c r="TDT38"/>
      <c r="TDU38"/>
      <c r="TDV38"/>
      <c r="TDW38"/>
      <c r="TDX38"/>
      <c r="TDY38"/>
      <c r="TDZ38"/>
      <c r="TEA38"/>
      <c r="TEB38"/>
      <c r="TEC38"/>
      <c r="TED38"/>
      <c r="TEE38"/>
      <c r="TEF38"/>
      <c r="TEG38"/>
      <c r="TEH38"/>
      <c r="TEI38"/>
      <c r="TEJ38"/>
      <c r="TEK38"/>
      <c r="TEL38"/>
      <c r="TEM38"/>
      <c r="TEN38"/>
      <c r="TEO38"/>
      <c r="TEP38"/>
      <c r="TEQ38"/>
      <c r="TER38"/>
      <c r="TES38"/>
      <c r="TET38"/>
      <c r="TEU38"/>
      <c r="TEV38"/>
      <c r="TEW38"/>
      <c r="TEX38"/>
      <c r="TEY38"/>
      <c r="TEZ38"/>
      <c r="TFA38"/>
      <c r="TFB38"/>
      <c r="TFC38"/>
      <c r="TFD38"/>
      <c r="TFE38"/>
      <c r="TFF38"/>
      <c r="TFG38"/>
      <c r="TFH38"/>
      <c r="TFI38"/>
      <c r="TFJ38"/>
      <c r="TFK38"/>
      <c r="TFL38"/>
      <c r="TFM38"/>
      <c r="TFN38"/>
      <c r="TFO38"/>
      <c r="TFP38"/>
      <c r="TFQ38"/>
      <c r="TFR38"/>
      <c r="TFS38"/>
      <c r="TFT38"/>
      <c r="TFU38"/>
      <c r="TFV38"/>
      <c r="TFW38"/>
      <c r="TFX38"/>
      <c r="TFY38"/>
      <c r="TFZ38"/>
      <c r="TGA38"/>
      <c r="TGB38"/>
      <c r="TGC38"/>
      <c r="TGD38"/>
      <c r="TGE38"/>
      <c r="TGF38"/>
      <c r="TGG38"/>
      <c r="TGH38"/>
      <c r="TGI38"/>
      <c r="TGJ38"/>
      <c r="TGK38"/>
      <c r="TGL38"/>
      <c r="TGM38"/>
      <c r="TGN38"/>
      <c r="TGO38"/>
      <c r="TGP38"/>
      <c r="TGQ38"/>
      <c r="TGR38"/>
      <c r="TGS38"/>
      <c r="TGT38"/>
      <c r="TGU38"/>
      <c r="TGV38"/>
      <c r="TGW38"/>
      <c r="TGX38"/>
      <c r="TGY38"/>
      <c r="TGZ38"/>
      <c r="THA38"/>
      <c r="THB38"/>
      <c r="THC38"/>
      <c r="THD38"/>
      <c r="THE38"/>
      <c r="THF38"/>
      <c r="THG38"/>
      <c r="THH38"/>
      <c r="THI38"/>
      <c r="THJ38"/>
      <c r="THK38"/>
      <c r="THL38"/>
      <c r="THM38"/>
      <c r="THN38"/>
      <c r="THO38"/>
      <c r="THP38"/>
      <c r="THQ38"/>
      <c r="THR38"/>
      <c r="THS38"/>
      <c r="THT38"/>
      <c r="THU38"/>
      <c r="THV38"/>
      <c r="THW38"/>
      <c r="THX38"/>
      <c r="THY38"/>
      <c r="THZ38"/>
      <c r="TIA38"/>
      <c r="TIB38"/>
      <c r="TIC38"/>
      <c r="TID38"/>
      <c r="TIE38"/>
      <c r="TIF38"/>
      <c r="TIG38"/>
      <c r="TIH38"/>
      <c r="TII38"/>
      <c r="TIJ38"/>
      <c r="TIK38"/>
      <c r="TIL38"/>
      <c r="TIM38"/>
      <c r="TIN38"/>
      <c r="TIO38"/>
      <c r="TIP38"/>
      <c r="TIQ38"/>
      <c r="TIR38"/>
      <c r="TIS38"/>
      <c r="TIT38"/>
      <c r="TIU38"/>
      <c r="TIV38"/>
      <c r="TIW38"/>
      <c r="TIX38"/>
      <c r="TIY38"/>
      <c r="TIZ38"/>
      <c r="TJA38"/>
      <c r="TJB38"/>
      <c r="TJC38"/>
      <c r="TJD38"/>
      <c r="TJE38"/>
      <c r="TJF38"/>
      <c r="TJG38"/>
      <c r="TJH38"/>
      <c r="TJI38"/>
      <c r="TJJ38"/>
      <c r="TJK38"/>
      <c r="TJL38"/>
      <c r="TJM38"/>
      <c r="TJN38"/>
      <c r="TJO38"/>
      <c r="TJP38"/>
      <c r="TJQ38"/>
      <c r="TJR38"/>
      <c r="TJS38"/>
      <c r="TJT38"/>
      <c r="TJU38"/>
      <c r="TJV38"/>
      <c r="TJW38"/>
      <c r="TJX38"/>
      <c r="TJY38"/>
      <c r="TJZ38"/>
      <c r="TKA38"/>
      <c r="TKB38"/>
      <c r="TKC38"/>
      <c r="TKD38"/>
      <c r="TKE38"/>
      <c r="TKF38"/>
      <c r="TKG38"/>
      <c r="TKH38"/>
      <c r="TKI38"/>
      <c r="TKJ38"/>
      <c r="TKK38"/>
      <c r="TKL38"/>
      <c r="TKM38"/>
      <c r="TKN38"/>
      <c r="TKO38"/>
      <c r="TKP38"/>
      <c r="TKQ38"/>
      <c r="TKR38"/>
      <c r="TKS38"/>
      <c r="TKT38"/>
      <c r="TKU38"/>
      <c r="TKV38"/>
      <c r="TKW38"/>
      <c r="TKX38"/>
      <c r="TKY38"/>
      <c r="TKZ38"/>
      <c r="TLA38"/>
      <c r="TLB38"/>
      <c r="TLC38"/>
      <c r="TLD38"/>
      <c r="TLE38"/>
      <c r="TLF38"/>
      <c r="TLG38"/>
      <c r="TLH38"/>
      <c r="TLI38"/>
      <c r="TLJ38"/>
      <c r="TLK38"/>
      <c r="TLL38"/>
      <c r="TLM38"/>
      <c r="TLN38"/>
      <c r="TLO38"/>
      <c r="TLP38"/>
      <c r="TLQ38"/>
      <c r="TLR38"/>
      <c r="TLS38"/>
      <c r="TLT38"/>
      <c r="TLU38"/>
      <c r="TLV38"/>
      <c r="TLW38"/>
      <c r="TLX38"/>
      <c r="TLY38"/>
      <c r="TLZ38"/>
      <c r="TMA38"/>
      <c r="TMB38"/>
      <c r="TMC38"/>
      <c r="TMD38"/>
      <c r="TME38"/>
      <c r="TMF38"/>
      <c r="TMG38"/>
      <c r="TMH38"/>
      <c r="TMI38"/>
      <c r="TMJ38"/>
      <c r="TMK38"/>
      <c r="TML38"/>
      <c r="TMM38"/>
      <c r="TMN38"/>
      <c r="TMO38"/>
      <c r="TMP38"/>
      <c r="TMQ38"/>
      <c r="TMR38"/>
      <c r="TMS38"/>
      <c r="TMT38"/>
      <c r="TMU38"/>
      <c r="TMV38"/>
      <c r="TMW38"/>
      <c r="TMX38"/>
      <c r="TMY38"/>
      <c r="TMZ38"/>
      <c r="TNA38"/>
      <c r="TNB38"/>
      <c r="TNC38"/>
      <c r="TND38"/>
      <c r="TNE38"/>
      <c r="TNF38"/>
      <c r="TNG38"/>
      <c r="TNH38"/>
      <c r="TNI38"/>
      <c r="TNJ38"/>
      <c r="TNK38"/>
      <c r="TNL38"/>
      <c r="TNM38"/>
      <c r="TNN38"/>
      <c r="TNO38"/>
      <c r="TNP38"/>
      <c r="TNQ38"/>
      <c r="TNR38"/>
      <c r="TNS38"/>
      <c r="TNT38"/>
      <c r="TNU38"/>
      <c r="TNV38"/>
      <c r="TNW38"/>
      <c r="TNX38"/>
      <c r="TNY38"/>
      <c r="TNZ38"/>
      <c r="TOA38"/>
      <c r="TOB38"/>
      <c r="TOC38"/>
      <c r="TOD38"/>
      <c r="TOE38"/>
      <c r="TOF38"/>
      <c r="TOG38"/>
      <c r="TOH38"/>
      <c r="TOI38"/>
      <c r="TOJ38"/>
      <c r="TOK38"/>
      <c r="TOL38"/>
      <c r="TOM38"/>
      <c r="TON38"/>
      <c r="TOO38"/>
      <c r="TOP38"/>
      <c r="TOQ38"/>
      <c r="TOR38"/>
      <c r="TOS38"/>
      <c r="TOT38"/>
      <c r="TOU38"/>
      <c r="TOV38"/>
      <c r="TOW38"/>
      <c r="TOX38"/>
      <c r="TOY38"/>
      <c r="TOZ38"/>
      <c r="TPA38"/>
      <c r="TPB38"/>
      <c r="TPC38"/>
      <c r="TPD38"/>
      <c r="TPE38"/>
      <c r="TPF38"/>
      <c r="TPG38"/>
      <c r="TPH38"/>
      <c r="TPI38"/>
      <c r="TPJ38"/>
      <c r="TPK38"/>
      <c r="TPL38"/>
      <c r="TPM38"/>
      <c r="TPN38"/>
      <c r="TPO38"/>
      <c r="TPP38"/>
      <c r="TPQ38"/>
      <c r="TPR38"/>
      <c r="TPS38"/>
      <c r="TPT38"/>
      <c r="TPU38"/>
      <c r="TPV38"/>
      <c r="TPW38"/>
      <c r="TPX38"/>
      <c r="TPY38"/>
      <c r="TPZ38"/>
      <c r="TQA38"/>
      <c r="TQB38"/>
      <c r="TQC38"/>
      <c r="TQD38"/>
      <c r="TQE38"/>
      <c r="TQF38"/>
      <c r="TQG38"/>
      <c r="TQH38"/>
      <c r="TQI38"/>
      <c r="TQJ38"/>
      <c r="TQK38"/>
      <c r="TQL38"/>
      <c r="TQM38"/>
      <c r="TQN38"/>
      <c r="TQO38"/>
      <c r="TQP38"/>
      <c r="TQQ38"/>
      <c r="TQR38"/>
      <c r="TQS38"/>
      <c r="TQT38"/>
      <c r="TQU38"/>
      <c r="TQV38"/>
      <c r="TQW38"/>
      <c r="TQX38"/>
      <c r="TQY38"/>
      <c r="TQZ38"/>
      <c r="TRA38"/>
      <c r="TRB38"/>
      <c r="TRC38"/>
      <c r="TRD38"/>
      <c r="TRE38"/>
      <c r="TRF38"/>
      <c r="TRG38"/>
      <c r="TRH38"/>
      <c r="TRI38"/>
      <c r="TRJ38"/>
      <c r="TRK38"/>
      <c r="TRL38"/>
      <c r="TRM38"/>
      <c r="TRN38"/>
      <c r="TRO38"/>
      <c r="TRP38"/>
      <c r="TRQ38"/>
      <c r="TRR38"/>
      <c r="TRS38"/>
      <c r="TRT38"/>
      <c r="TRU38"/>
      <c r="TRV38"/>
      <c r="TRW38"/>
      <c r="TRX38"/>
      <c r="TRY38"/>
      <c r="TRZ38"/>
      <c r="TSA38"/>
      <c r="TSB38"/>
      <c r="TSC38"/>
      <c r="TSD38"/>
      <c r="TSE38"/>
      <c r="TSF38"/>
      <c r="TSG38"/>
      <c r="TSH38"/>
      <c r="TSI38"/>
      <c r="TSJ38"/>
      <c r="TSK38"/>
      <c r="TSL38"/>
      <c r="TSM38"/>
      <c r="TSN38"/>
      <c r="TSO38"/>
      <c r="TSP38"/>
      <c r="TSQ38"/>
      <c r="TSR38"/>
      <c r="TSS38"/>
      <c r="TST38"/>
      <c r="TSU38"/>
      <c r="TSV38"/>
      <c r="TSW38"/>
      <c r="TSX38"/>
      <c r="TSY38"/>
      <c r="TSZ38"/>
      <c r="TTA38"/>
      <c r="TTB38"/>
      <c r="TTC38"/>
      <c r="TTD38"/>
      <c r="TTE38"/>
      <c r="TTF38"/>
      <c r="TTG38"/>
      <c r="TTH38"/>
      <c r="TTI38"/>
      <c r="TTJ38"/>
      <c r="TTK38"/>
      <c r="TTL38"/>
      <c r="TTM38"/>
      <c r="TTN38"/>
      <c r="TTO38"/>
      <c r="TTP38"/>
      <c r="TTQ38"/>
      <c r="TTR38"/>
      <c r="TTS38"/>
      <c r="TTT38"/>
      <c r="TTU38"/>
      <c r="TTV38"/>
      <c r="TTW38"/>
      <c r="TTX38"/>
      <c r="TTY38"/>
      <c r="TTZ38"/>
      <c r="TUA38"/>
      <c r="TUB38"/>
      <c r="TUC38"/>
      <c r="TUD38"/>
      <c r="TUE38"/>
      <c r="TUF38"/>
      <c r="TUG38"/>
      <c r="TUH38"/>
      <c r="TUI38"/>
      <c r="TUJ38"/>
      <c r="TUK38"/>
      <c r="TUL38"/>
      <c r="TUM38"/>
      <c r="TUN38"/>
      <c r="TUO38"/>
      <c r="TUP38"/>
      <c r="TUQ38"/>
      <c r="TUR38"/>
      <c r="TUS38"/>
      <c r="TUT38"/>
      <c r="TUU38"/>
      <c r="TUV38"/>
      <c r="TUW38"/>
      <c r="TUX38"/>
      <c r="TUY38"/>
      <c r="TUZ38"/>
      <c r="TVA38"/>
      <c r="TVB38"/>
      <c r="TVC38"/>
      <c r="TVD38"/>
      <c r="TVE38"/>
      <c r="TVF38"/>
      <c r="TVG38"/>
      <c r="TVH38"/>
      <c r="TVI38"/>
      <c r="TVJ38"/>
      <c r="TVK38"/>
      <c r="TVL38"/>
      <c r="TVM38"/>
      <c r="TVN38"/>
      <c r="TVO38"/>
      <c r="TVP38"/>
      <c r="TVQ38"/>
      <c r="TVR38"/>
      <c r="TVS38"/>
      <c r="TVT38"/>
      <c r="TVU38"/>
      <c r="TVV38"/>
      <c r="TVW38"/>
      <c r="TVX38"/>
      <c r="TVY38"/>
      <c r="TVZ38"/>
      <c r="TWA38"/>
      <c r="TWB38"/>
      <c r="TWC38"/>
      <c r="TWD38"/>
      <c r="TWE38"/>
      <c r="TWF38"/>
      <c r="TWG38"/>
      <c r="TWH38"/>
      <c r="TWI38"/>
      <c r="TWJ38"/>
      <c r="TWK38"/>
      <c r="TWL38"/>
      <c r="TWM38"/>
      <c r="TWN38"/>
      <c r="TWO38"/>
      <c r="TWP38"/>
      <c r="TWQ38"/>
      <c r="TWR38"/>
      <c r="TWS38"/>
      <c r="TWT38"/>
      <c r="TWU38"/>
      <c r="TWV38"/>
      <c r="TWW38"/>
      <c r="TWX38"/>
      <c r="TWY38"/>
      <c r="TWZ38"/>
      <c r="TXA38"/>
      <c r="TXB38"/>
      <c r="TXC38"/>
      <c r="TXD38"/>
      <c r="TXE38"/>
      <c r="TXF38"/>
      <c r="TXG38"/>
      <c r="TXH38"/>
      <c r="TXI38"/>
      <c r="TXJ38"/>
      <c r="TXK38"/>
      <c r="TXL38"/>
      <c r="TXM38"/>
      <c r="TXN38"/>
      <c r="TXO38"/>
      <c r="TXP38"/>
      <c r="TXQ38"/>
      <c r="TXR38"/>
      <c r="TXS38"/>
      <c r="TXT38"/>
      <c r="TXU38"/>
      <c r="TXV38"/>
      <c r="TXW38"/>
      <c r="TXX38"/>
      <c r="TXY38"/>
      <c r="TXZ38"/>
      <c r="TYA38"/>
      <c r="TYB38"/>
      <c r="TYC38"/>
      <c r="TYD38"/>
      <c r="TYE38"/>
      <c r="TYF38"/>
      <c r="TYG38"/>
      <c r="TYH38"/>
      <c r="TYI38"/>
      <c r="TYJ38"/>
      <c r="TYK38"/>
      <c r="TYL38"/>
      <c r="TYM38"/>
      <c r="TYN38"/>
      <c r="TYO38"/>
      <c r="TYP38"/>
      <c r="TYQ38"/>
      <c r="TYR38"/>
      <c r="TYS38"/>
      <c r="TYT38"/>
      <c r="TYU38"/>
      <c r="TYV38"/>
      <c r="TYW38"/>
      <c r="TYX38"/>
      <c r="TYY38"/>
      <c r="TYZ38"/>
      <c r="TZA38"/>
      <c r="TZB38"/>
      <c r="TZC38"/>
      <c r="TZD38"/>
      <c r="TZE38"/>
      <c r="TZF38"/>
      <c r="TZG38"/>
      <c r="TZH38"/>
      <c r="TZI38"/>
      <c r="TZJ38"/>
      <c r="TZK38"/>
      <c r="TZL38"/>
      <c r="TZM38"/>
      <c r="TZN38"/>
      <c r="TZO38"/>
      <c r="TZP38"/>
      <c r="TZQ38"/>
      <c r="TZR38"/>
      <c r="TZS38"/>
      <c r="TZT38"/>
      <c r="TZU38"/>
      <c r="TZV38"/>
      <c r="TZW38"/>
      <c r="TZX38"/>
      <c r="TZY38"/>
      <c r="TZZ38"/>
      <c r="UAA38"/>
      <c r="UAB38"/>
      <c r="UAC38"/>
      <c r="UAD38"/>
      <c r="UAE38"/>
      <c r="UAF38"/>
      <c r="UAG38"/>
      <c r="UAH38"/>
      <c r="UAI38"/>
      <c r="UAJ38"/>
      <c r="UAK38"/>
      <c r="UAL38"/>
      <c r="UAM38"/>
      <c r="UAN38"/>
      <c r="UAO38"/>
      <c r="UAP38"/>
      <c r="UAQ38"/>
      <c r="UAR38"/>
      <c r="UAS38"/>
      <c r="UAT38"/>
      <c r="UAU38"/>
      <c r="UAV38"/>
      <c r="UAW38"/>
      <c r="UAX38"/>
      <c r="UAY38"/>
      <c r="UAZ38"/>
      <c r="UBA38"/>
      <c r="UBB38"/>
      <c r="UBC38"/>
      <c r="UBD38"/>
      <c r="UBE38"/>
      <c r="UBF38"/>
      <c r="UBG38"/>
      <c r="UBH38"/>
      <c r="UBI38"/>
      <c r="UBJ38"/>
      <c r="UBK38"/>
      <c r="UBL38"/>
      <c r="UBM38"/>
      <c r="UBN38"/>
      <c r="UBO38"/>
      <c r="UBP38"/>
      <c r="UBQ38"/>
      <c r="UBR38"/>
      <c r="UBS38"/>
      <c r="UBT38"/>
      <c r="UBU38"/>
      <c r="UBV38"/>
      <c r="UBW38"/>
      <c r="UBX38"/>
      <c r="UBY38"/>
      <c r="UBZ38"/>
      <c r="UCA38"/>
      <c r="UCB38"/>
      <c r="UCC38"/>
      <c r="UCD38"/>
      <c r="UCE38"/>
      <c r="UCF38"/>
      <c r="UCG38"/>
      <c r="UCH38"/>
      <c r="UCI38"/>
      <c r="UCJ38"/>
      <c r="UCK38"/>
      <c r="UCL38"/>
      <c r="UCM38"/>
      <c r="UCN38"/>
      <c r="UCO38"/>
      <c r="UCP38"/>
      <c r="UCQ38"/>
      <c r="UCR38"/>
      <c r="UCS38"/>
      <c r="UCT38"/>
      <c r="UCU38"/>
      <c r="UCV38"/>
      <c r="UCW38"/>
      <c r="UCX38"/>
      <c r="UCY38"/>
      <c r="UCZ38"/>
      <c r="UDA38"/>
      <c r="UDB38"/>
      <c r="UDC38"/>
      <c r="UDD38"/>
      <c r="UDE38"/>
      <c r="UDF38"/>
      <c r="UDG38"/>
      <c r="UDH38"/>
      <c r="UDI38"/>
      <c r="UDJ38"/>
      <c r="UDK38"/>
      <c r="UDL38"/>
      <c r="UDM38"/>
      <c r="UDN38"/>
      <c r="UDO38"/>
      <c r="UDP38"/>
      <c r="UDQ38"/>
      <c r="UDR38"/>
      <c r="UDS38"/>
      <c r="UDT38"/>
      <c r="UDU38"/>
      <c r="UDV38"/>
      <c r="UDW38"/>
      <c r="UDX38"/>
      <c r="UDY38"/>
      <c r="UDZ38"/>
      <c r="UEA38"/>
      <c r="UEB38"/>
      <c r="UEC38"/>
      <c r="UED38"/>
      <c r="UEE38"/>
      <c r="UEF38"/>
      <c r="UEG38"/>
      <c r="UEH38"/>
      <c r="UEI38"/>
      <c r="UEJ38"/>
      <c r="UEK38"/>
      <c r="UEL38"/>
      <c r="UEM38"/>
      <c r="UEN38"/>
      <c r="UEO38"/>
      <c r="UEP38"/>
      <c r="UEQ38"/>
      <c r="UER38"/>
      <c r="UES38"/>
      <c r="UET38"/>
      <c r="UEU38"/>
      <c r="UEV38"/>
      <c r="UEW38"/>
      <c r="UEX38"/>
      <c r="UEY38"/>
      <c r="UEZ38"/>
      <c r="UFA38"/>
      <c r="UFB38"/>
      <c r="UFC38"/>
      <c r="UFD38"/>
      <c r="UFE38"/>
      <c r="UFF38"/>
      <c r="UFG38"/>
      <c r="UFH38"/>
      <c r="UFI38"/>
      <c r="UFJ38"/>
      <c r="UFK38"/>
      <c r="UFL38"/>
      <c r="UFM38"/>
      <c r="UFN38"/>
      <c r="UFO38"/>
      <c r="UFP38"/>
      <c r="UFQ38"/>
      <c r="UFR38"/>
      <c r="UFS38"/>
      <c r="UFT38"/>
      <c r="UFU38"/>
      <c r="UFV38"/>
      <c r="UFW38"/>
      <c r="UFX38"/>
      <c r="UFY38"/>
      <c r="UFZ38"/>
      <c r="UGA38"/>
      <c r="UGB38"/>
      <c r="UGC38"/>
      <c r="UGD38"/>
      <c r="UGE38"/>
      <c r="UGF38"/>
      <c r="UGG38"/>
      <c r="UGH38"/>
      <c r="UGI38"/>
      <c r="UGJ38"/>
      <c r="UGK38"/>
      <c r="UGL38"/>
      <c r="UGM38"/>
      <c r="UGN38"/>
      <c r="UGO38"/>
      <c r="UGP38"/>
      <c r="UGQ38"/>
      <c r="UGR38"/>
      <c r="UGS38"/>
      <c r="UGT38"/>
      <c r="UGU38"/>
      <c r="UGV38"/>
      <c r="UGW38"/>
      <c r="UGX38"/>
      <c r="UGY38"/>
      <c r="UGZ38"/>
      <c r="UHA38"/>
      <c r="UHB38"/>
      <c r="UHC38"/>
      <c r="UHD38"/>
      <c r="UHE38"/>
      <c r="UHF38"/>
      <c r="UHG38"/>
      <c r="UHH38"/>
      <c r="UHI38"/>
      <c r="UHJ38"/>
      <c r="UHK38"/>
      <c r="UHL38"/>
      <c r="UHM38"/>
      <c r="UHN38"/>
      <c r="UHO38"/>
      <c r="UHP38"/>
      <c r="UHQ38"/>
      <c r="UHR38"/>
      <c r="UHS38"/>
      <c r="UHT38"/>
      <c r="UHU38"/>
      <c r="UHV38"/>
      <c r="UHW38"/>
      <c r="UHX38"/>
      <c r="UHY38"/>
      <c r="UHZ38"/>
      <c r="UIA38"/>
      <c r="UIB38"/>
      <c r="UIC38"/>
      <c r="UID38"/>
      <c r="UIE38"/>
      <c r="UIF38"/>
      <c r="UIG38"/>
      <c r="UIH38"/>
      <c r="UII38"/>
      <c r="UIJ38"/>
      <c r="UIK38"/>
      <c r="UIL38"/>
      <c r="UIM38"/>
      <c r="UIN38"/>
      <c r="UIO38"/>
      <c r="UIP38"/>
      <c r="UIQ38"/>
      <c r="UIR38"/>
      <c r="UIS38"/>
      <c r="UIT38"/>
      <c r="UIU38"/>
      <c r="UIV38"/>
      <c r="UIW38"/>
      <c r="UIX38"/>
      <c r="UIY38"/>
      <c r="UIZ38"/>
      <c r="UJA38"/>
      <c r="UJB38"/>
      <c r="UJC38"/>
      <c r="UJD38"/>
      <c r="UJE38"/>
      <c r="UJF38"/>
      <c r="UJG38"/>
      <c r="UJH38"/>
      <c r="UJI38"/>
      <c r="UJJ38"/>
      <c r="UJK38"/>
      <c r="UJL38"/>
      <c r="UJM38"/>
      <c r="UJN38"/>
      <c r="UJO38"/>
      <c r="UJP38"/>
      <c r="UJQ38"/>
      <c r="UJR38"/>
      <c r="UJS38"/>
      <c r="UJT38"/>
      <c r="UJU38"/>
      <c r="UJV38"/>
      <c r="UJW38"/>
      <c r="UJX38"/>
      <c r="UJY38"/>
      <c r="UJZ38"/>
      <c r="UKA38"/>
      <c r="UKB38"/>
      <c r="UKC38"/>
      <c r="UKD38"/>
      <c r="UKE38"/>
      <c r="UKF38"/>
      <c r="UKG38"/>
      <c r="UKH38"/>
      <c r="UKI38"/>
      <c r="UKJ38"/>
      <c r="UKK38"/>
      <c r="UKL38"/>
      <c r="UKM38"/>
      <c r="UKN38"/>
      <c r="UKO38"/>
      <c r="UKP38"/>
      <c r="UKQ38"/>
      <c r="UKR38"/>
      <c r="UKS38"/>
      <c r="UKT38"/>
      <c r="UKU38"/>
      <c r="UKV38"/>
      <c r="UKW38"/>
      <c r="UKX38"/>
      <c r="UKY38"/>
      <c r="UKZ38"/>
      <c r="ULA38"/>
      <c r="ULB38"/>
      <c r="ULC38"/>
      <c r="ULD38"/>
      <c r="ULE38"/>
      <c r="ULF38"/>
      <c r="ULG38"/>
      <c r="ULH38"/>
      <c r="ULI38"/>
      <c r="ULJ38"/>
      <c r="ULK38"/>
      <c r="ULL38"/>
      <c r="ULM38"/>
      <c r="ULN38"/>
      <c r="ULO38"/>
      <c r="ULP38"/>
      <c r="ULQ38"/>
      <c r="ULR38"/>
      <c r="ULS38"/>
      <c r="ULT38"/>
      <c r="ULU38"/>
      <c r="ULV38"/>
      <c r="ULW38"/>
      <c r="ULX38"/>
      <c r="ULY38"/>
      <c r="ULZ38"/>
      <c r="UMA38"/>
      <c r="UMB38"/>
      <c r="UMC38"/>
      <c r="UMD38"/>
      <c r="UME38"/>
      <c r="UMF38"/>
      <c r="UMG38"/>
      <c r="UMH38"/>
      <c r="UMI38"/>
      <c r="UMJ38"/>
      <c r="UMK38"/>
      <c r="UML38"/>
      <c r="UMM38"/>
      <c r="UMN38"/>
      <c r="UMO38"/>
      <c r="UMP38"/>
      <c r="UMQ38"/>
      <c r="UMR38"/>
      <c r="UMS38"/>
      <c r="UMT38"/>
      <c r="UMU38"/>
      <c r="UMV38"/>
      <c r="UMW38"/>
      <c r="UMX38"/>
      <c r="UMY38"/>
      <c r="UMZ38"/>
      <c r="UNA38"/>
      <c r="UNB38"/>
      <c r="UNC38"/>
      <c r="UND38"/>
      <c r="UNE38"/>
      <c r="UNF38"/>
      <c r="UNG38"/>
      <c r="UNH38"/>
      <c r="UNI38"/>
      <c r="UNJ38"/>
      <c r="UNK38"/>
      <c r="UNL38"/>
      <c r="UNM38"/>
      <c r="UNN38"/>
      <c r="UNO38"/>
      <c r="UNP38"/>
      <c r="UNQ38"/>
      <c r="UNR38"/>
      <c r="UNS38"/>
      <c r="UNT38"/>
      <c r="UNU38"/>
      <c r="UNV38"/>
      <c r="UNW38"/>
      <c r="UNX38"/>
      <c r="UNY38"/>
      <c r="UNZ38"/>
      <c r="UOA38"/>
      <c r="UOB38"/>
      <c r="UOC38"/>
      <c r="UOD38"/>
      <c r="UOE38"/>
      <c r="UOF38"/>
      <c r="UOG38"/>
      <c r="UOH38"/>
      <c r="UOI38"/>
      <c r="UOJ38"/>
      <c r="UOK38"/>
      <c r="UOL38"/>
      <c r="UOM38"/>
      <c r="UON38"/>
      <c r="UOO38"/>
      <c r="UOP38"/>
      <c r="UOQ38"/>
      <c r="UOR38"/>
      <c r="UOS38"/>
      <c r="UOT38"/>
      <c r="UOU38"/>
      <c r="UOV38"/>
      <c r="UOW38"/>
      <c r="UOX38"/>
      <c r="UOY38"/>
      <c r="UOZ38"/>
      <c r="UPA38"/>
      <c r="UPB38"/>
      <c r="UPC38"/>
      <c r="UPD38"/>
      <c r="UPE38"/>
      <c r="UPF38"/>
      <c r="UPG38"/>
      <c r="UPH38"/>
      <c r="UPI38"/>
      <c r="UPJ38"/>
      <c r="UPK38"/>
      <c r="UPL38"/>
      <c r="UPM38"/>
      <c r="UPN38"/>
      <c r="UPO38"/>
      <c r="UPP38"/>
      <c r="UPQ38"/>
      <c r="UPR38"/>
      <c r="UPS38"/>
      <c r="UPT38"/>
      <c r="UPU38"/>
      <c r="UPV38"/>
      <c r="UPW38"/>
      <c r="UPX38"/>
      <c r="UPY38"/>
      <c r="UPZ38"/>
      <c r="UQA38"/>
      <c r="UQB38"/>
      <c r="UQC38"/>
      <c r="UQD38"/>
      <c r="UQE38"/>
      <c r="UQF38"/>
      <c r="UQG38"/>
      <c r="UQH38"/>
      <c r="UQI38"/>
      <c r="UQJ38"/>
      <c r="UQK38"/>
      <c r="UQL38"/>
      <c r="UQM38"/>
      <c r="UQN38"/>
      <c r="UQO38"/>
      <c r="UQP38"/>
      <c r="UQQ38"/>
      <c r="UQR38"/>
      <c r="UQS38"/>
      <c r="UQT38"/>
      <c r="UQU38"/>
      <c r="UQV38"/>
      <c r="UQW38"/>
      <c r="UQX38"/>
      <c r="UQY38"/>
      <c r="UQZ38"/>
      <c r="URA38"/>
      <c r="URB38"/>
      <c r="URC38"/>
      <c r="URD38"/>
      <c r="URE38"/>
      <c r="URF38"/>
      <c r="URG38"/>
      <c r="URH38"/>
      <c r="URI38"/>
      <c r="URJ38"/>
      <c r="URK38"/>
      <c r="URL38"/>
      <c r="URM38"/>
      <c r="URN38"/>
      <c r="URO38"/>
      <c r="URP38"/>
      <c r="URQ38"/>
      <c r="URR38"/>
      <c r="URS38"/>
      <c r="URT38"/>
      <c r="URU38"/>
      <c r="URV38"/>
      <c r="URW38"/>
      <c r="URX38"/>
      <c r="URY38"/>
      <c r="URZ38"/>
      <c r="USA38"/>
      <c r="USB38"/>
      <c r="USC38"/>
      <c r="USD38"/>
      <c r="USE38"/>
      <c r="USF38"/>
      <c r="USG38"/>
      <c r="USH38"/>
      <c r="USI38"/>
      <c r="USJ38"/>
      <c r="USK38"/>
      <c r="USL38"/>
      <c r="USM38"/>
      <c r="USN38"/>
      <c r="USO38"/>
      <c r="USP38"/>
      <c r="USQ38"/>
      <c r="USR38"/>
      <c r="USS38"/>
      <c r="UST38"/>
      <c r="USU38"/>
      <c r="USV38"/>
      <c r="USW38"/>
      <c r="USX38"/>
      <c r="USY38"/>
      <c r="USZ38"/>
      <c r="UTA38"/>
      <c r="UTB38"/>
      <c r="UTC38"/>
      <c r="UTD38"/>
      <c r="UTE38"/>
      <c r="UTF38"/>
      <c r="UTG38"/>
      <c r="UTH38"/>
      <c r="UTI38"/>
      <c r="UTJ38"/>
      <c r="UTK38"/>
      <c r="UTL38"/>
      <c r="UTM38"/>
      <c r="UTN38"/>
      <c r="UTO38"/>
      <c r="UTP38"/>
      <c r="UTQ38"/>
      <c r="UTR38"/>
      <c r="UTS38"/>
      <c r="UTT38"/>
      <c r="UTU38"/>
      <c r="UTV38"/>
      <c r="UTW38"/>
      <c r="UTX38"/>
      <c r="UTY38"/>
      <c r="UTZ38"/>
      <c r="UUA38"/>
      <c r="UUB38"/>
      <c r="UUC38"/>
      <c r="UUD38"/>
      <c r="UUE38"/>
      <c r="UUF38"/>
      <c r="UUG38"/>
      <c r="UUH38"/>
      <c r="UUI38"/>
      <c r="UUJ38"/>
      <c r="UUK38"/>
      <c r="UUL38"/>
      <c r="UUM38"/>
      <c r="UUN38"/>
      <c r="UUO38"/>
      <c r="UUP38"/>
      <c r="UUQ38"/>
      <c r="UUR38"/>
      <c r="UUS38"/>
      <c r="UUT38"/>
      <c r="UUU38"/>
      <c r="UUV38"/>
      <c r="UUW38"/>
      <c r="UUX38"/>
      <c r="UUY38"/>
      <c r="UUZ38"/>
      <c r="UVA38"/>
      <c r="UVB38"/>
      <c r="UVC38"/>
      <c r="UVD38"/>
      <c r="UVE38"/>
      <c r="UVF38"/>
      <c r="UVG38"/>
      <c r="UVH38"/>
      <c r="UVI38"/>
      <c r="UVJ38"/>
      <c r="UVK38"/>
      <c r="UVL38"/>
      <c r="UVM38"/>
      <c r="UVN38"/>
      <c r="UVO38"/>
      <c r="UVP38"/>
      <c r="UVQ38"/>
      <c r="UVR38"/>
      <c r="UVS38"/>
      <c r="UVT38"/>
      <c r="UVU38"/>
      <c r="UVV38"/>
      <c r="UVW38"/>
      <c r="UVX38"/>
      <c r="UVY38"/>
      <c r="UVZ38"/>
      <c r="UWA38"/>
      <c r="UWB38"/>
      <c r="UWC38"/>
      <c r="UWD38"/>
      <c r="UWE38"/>
      <c r="UWF38"/>
      <c r="UWG38"/>
      <c r="UWH38"/>
      <c r="UWI38"/>
      <c r="UWJ38"/>
      <c r="UWK38"/>
      <c r="UWL38"/>
      <c r="UWM38"/>
      <c r="UWN38"/>
      <c r="UWO38"/>
      <c r="UWP38"/>
      <c r="UWQ38"/>
      <c r="UWR38"/>
      <c r="UWS38"/>
      <c r="UWT38"/>
      <c r="UWU38"/>
      <c r="UWV38"/>
      <c r="UWW38"/>
      <c r="UWX38"/>
      <c r="UWY38"/>
      <c r="UWZ38"/>
      <c r="UXA38"/>
      <c r="UXB38"/>
      <c r="UXC38"/>
      <c r="UXD38"/>
      <c r="UXE38"/>
      <c r="UXF38"/>
      <c r="UXG38"/>
      <c r="UXH38"/>
      <c r="UXI38"/>
      <c r="UXJ38"/>
      <c r="UXK38"/>
      <c r="UXL38"/>
      <c r="UXM38"/>
      <c r="UXN38"/>
      <c r="UXO38"/>
      <c r="UXP38"/>
      <c r="UXQ38"/>
      <c r="UXR38"/>
      <c r="UXS38"/>
      <c r="UXT38"/>
      <c r="UXU38"/>
      <c r="UXV38"/>
      <c r="UXW38"/>
      <c r="UXX38"/>
      <c r="UXY38"/>
      <c r="UXZ38"/>
      <c r="UYA38"/>
      <c r="UYB38"/>
      <c r="UYC38"/>
      <c r="UYD38"/>
      <c r="UYE38"/>
      <c r="UYF38"/>
      <c r="UYG38"/>
      <c r="UYH38"/>
      <c r="UYI38"/>
      <c r="UYJ38"/>
      <c r="UYK38"/>
      <c r="UYL38"/>
      <c r="UYM38"/>
      <c r="UYN38"/>
      <c r="UYO38"/>
      <c r="UYP38"/>
      <c r="UYQ38"/>
      <c r="UYR38"/>
      <c r="UYS38"/>
      <c r="UYT38"/>
      <c r="UYU38"/>
      <c r="UYV38"/>
      <c r="UYW38"/>
      <c r="UYX38"/>
      <c r="UYY38"/>
      <c r="UYZ38"/>
      <c r="UZA38"/>
      <c r="UZB38"/>
      <c r="UZC38"/>
      <c r="UZD38"/>
      <c r="UZE38"/>
      <c r="UZF38"/>
      <c r="UZG38"/>
      <c r="UZH38"/>
      <c r="UZI38"/>
      <c r="UZJ38"/>
      <c r="UZK38"/>
      <c r="UZL38"/>
      <c r="UZM38"/>
      <c r="UZN38"/>
      <c r="UZO38"/>
      <c r="UZP38"/>
      <c r="UZQ38"/>
      <c r="UZR38"/>
      <c r="UZS38"/>
      <c r="UZT38"/>
      <c r="UZU38"/>
      <c r="UZV38"/>
      <c r="UZW38"/>
      <c r="UZX38"/>
      <c r="UZY38"/>
      <c r="UZZ38"/>
      <c r="VAA38"/>
      <c r="VAB38"/>
      <c r="VAC38"/>
      <c r="VAD38"/>
      <c r="VAE38"/>
      <c r="VAF38"/>
      <c r="VAG38"/>
      <c r="VAH38"/>
      <c r="VAI38"/>
      <c r="VAJ38"/>
      <c r="VAK38"/>
      <c r="VAL38"/>
      <c r="VAM38"/>
      <c r="VAN38"/>
      <c r="VAO38"/>
      <c r="VAP38"/>
      <c r="VAQ38"/>
      <c r="VAR38"/>
      <c r="VAS38"/>
      <c r="VAT38"/>
      <c r="VAU38"/>
      <c r="VAV38"/>
      <c r="VAW38"/>
      <c r="VAX38"/>
      <c r="VAY38"/>
      <c r="VAZ38"/>
      <c r="VBA38"/>
      <c r="VBB38"/>
      <c r="VBC38"/>
      <c r="VBD38"/>
      <c r="VBE38"/>
      <c r="VBF38"/>
      <c r="VBG38"/>
      <c r="VBH38"/>
      <c r="VBI38"/>
      <c r="VBJ38"/>
      <c r="VBK38"/>
      <c r="VBL38"/>
      <c r="VBM38"/>
      <c r="VBN38"/>
      <c r="VBO38"/>
      <c r="VBP38"/>
      <c r="VBQ38"/>
      <c r="VBR38"/>
      <c r="VBS38"/>
      <c r="VBT38"/>
      <c r="VBU38"/>
      <c r="VBV38"/>
      <c r="VBW38"/>
      <c r="VBX38"/>
      <c r="VBY38"/>
      <c r="VBZ38"/>
      <c r="VCA38"/>
      <c r="VCB38"/>
      <c r="VCC38"/>
      <c r="VCD38"/>
      <c r="VCE38"/>
      <c r="VCF38"/>
      <c r="VCG38"/>
      <c r="VCH38"/>
      <c r="VCI38"/>
      <c r="VCJ38"/>
      <c r="VCK38"/>
      <c r="VCL38"/>
      <c r="VCM38"/>
      <c r="VCN38"/>
      <c r="VCO38"/>
      <c r="VCP38"/>
      <c r="VCQ38"/>
      <c r="VCR38"/>
      <c r="VCS38"/>
      <c r="VCT38"/>
      <c r="VCU38"/>
      <c r="VCV38"/>
      <c r="VCW38"/>
      <c r="VCX38"/>
      <c r="VCY38"/>
      <c r="VCZ38"/>
      <c r="VDA38"/>
      <c r="VDB38"/>
      <c r="VDC38"/>
      <c r="VDD38"/>
      <c r="VDE38"/>
      <c r="VDF38"/>
      <c r="VDG38"/>
      <c r="VDH38"/>
      <c r="VDI38"/>
      <c r="VDJ38"/>
      <c r="VDK38"/>
      <c r="VDL38"/>
      <c r="VDM38"/>
      <c r="VDN38"/>
      <c r="VDO38"/>
      <c r="VDP38"/>
      <c r="VDQ38"/>
      <c r="VDR38"/>
      <c r="VDS38"/>
      <c r="VDT38"/>
      <c r="VDU38"/>
      <c r="VDV38"/>
      <c r="VDW38"/>
      <c r="VDX38"/>
      <c r="VDY38"/>
      <c r="VDZ38"/>
      <c r="VEA38"/>
      <c r="VEB38"/>
      <c r="VEC38"/>
      <c r="VED38"/>
      <c r="VEE38"/>
      <c r="VEF38"/>
      <c r="VEG38"/>
      <c r="VEH38"/>
      <c r="VEI38"/>
      <c r="VEJ38"/>
      <c r="VEK38"/>
      <c r="VEL38"/>
      <c r="VEM38"/>
      <c r="VEN38"/>
      <c r="VEO38"/>
      <c r="VEP38"/>
      <c r="VEQ38"/>
      <c r="VER38"/>
      <c r="VES38"/>
      <c r="VET38"/>
      <c r="VEU38"/>
      <c r="VEV38"/>
      <c r="VEW38"/>
      <c r="VEX38"/>
      <c r="VEY38"/>
      <c r="VEZ38"/>
      <c r="VFA38"/>
      <c r="VFB38"/>
      <c r="VFC38"/>
      <c r="VFD38"/>
      <c r="VFE38"/>
      <c r="VFF38"/>
      <c r="VFG38"/>
      <c r="VFH38"/>
      <c r="VFI38"/>
      <c r="VFJ38"/>
      <c r="VFK38"/>
      <c r="VFL38"/>
      <c r="VFM38"/>
      <c r="VFN38"/>
      <c r="VFO38"/>
      <c r="VFP38"/>
      <c r="VFQ38"/>
      <c r="VFR38"/>
      <c r="VFS38"/>
      <c r="VFT38"/>
      <c r="VFU38"/>
      <c r="VFV38"/>
      <c r="VFW38"/>
      <c r="VFX38"/>
      <c r="VFY38"/>
      <c r="VFZ38"/>
      <c r="VGA38"/>
      <c r="VGB38"/>
      <c r="VGC38"/>
      <c r="VGD38"/>
      <c r="VGE38"/>
      <c r="VGF38"/>
      <c r="VGG38"/>
      <c r="VGH38"/>
      <c r="VGI38"/>
      <c r="VGJ38"/>
      <c r="VGK38"/>
      <c r="VGL38"/>
      <c r="VGM38"/>
      <c r="VGN38"/>
      <c r="VGO38"/>
      <c r="VGP38"/>
      <c r="VGQ38"/>
      <c r="VGR38"/>
      <c r="VGS38"/>
      <c r="VGT38"/>
      <c r="VGU38"/>
      <c r="VGV38"/>
      <c r="VGW38"/>
      <c r="VGX38"/>
      <c r="VGY38"/>
      <c r="VGZ38"/>
      <c r="VHA38"/>
      <c r="VHB38"/>
      <c r="VHC38"/>
      <c r="VHD38"/>
      <c r="VHE38"/>
      <c r="VHF38"/>
      <c r="VHG38"/>
      <c r="VHH38"/>
      <c r="VHI38"/>
      <c r="VHJ38"/>
      <c r="VHK38"/>
      <c r="VHL38"/>
      <c r="VHM38"/>
      <c r="VHN38"/>
      <c r="VHO38"/>
      <c r="VHP38"/>
      <c r="VHQ38"/>
      <c r="VHR38"/>
      <c r="VHS38"/>
      <c r="VHT38"/>
      <c r="VHU38"/>
      <c r="VHV38"/>
      <c r="VHW38"/>
      <c r="VHX38"/>
      <c r="VHY38"/>
      <c r="VHZ38"/>
      <c r="VIA38"/>
      <c r="VIB38"/>
      <c r="VIC38"/>
      <c r="VID38"/>
      <c r="VIE38"/>
      <c r="VIF38"/>
      <c r="VIG38"/>
      <c r="VIH38"/>
      <c r="VII38"/>
      <c r="VIJ38"/>
      <c r="VIK38"/>
      <c r="VIL38"/>
      <c r="VIM38"/>
      <c r="VIN38"/>
      <c r="VIO38"/>
      <c r="VIP38"/>
      <c r="VIQ38"/>
      <c r="VIR38"/>
      <c r="VIS38"/>
      <c r="VIT38"/>
      <c r="VIU38"/>
      <c r="VIV38"/>
      <c r="VIW38"/>
      <c r="VIX38"/>
      <c r="VIY38"/>
      <c r="VIZ38"/>
      <c r="VJA38"/>
      <c r="VJB38"/>
      <c r="VJC38"/>
      <c r="VJD38"/>
      <c r="VJE38"/>
      <c r="VJF38"/>
      <c r="VJG38"/>
      <c r="VJH38"/>
      <c r="VJI38"/>
      <c r="VJJ38"/>
      <c r="VJK38"/>
      <c r="VJL38"/>
      <c r="VJM38"/>
      <c r="VJN38"/>
      <c r="VJO38"/>
      <c r="VJP38"/>
      <c r="VJQ38"/>
      <c r="VJR38"/>
      <c r="VJS38"/>
      <c r="VJT38"/>
      <c r="VJU38"/>
      <c r="VJV38"/>
      <c r="VJW38"/>
      <c r="VJX38"/>
      <c r="VJY38"/>
      <c r="VJZ38"/>
      <c r="VKA38"/>
      <c r="VKB38"/>
      <c r="VKC38"/>
      <c r="VKD38"/>
      <c r="VKE38"/>
      <c r="VKF38"/>
      <c r="VKG38"/>
      <c r="VKH38"/>
      <c r="VKI38"/>
      <c r="VKJ38"/>
      <c r="VKK38"/>
      <c r="VKL38"/>
      <c r="VKM38"/>
      <c r="VKN38"/>
      <c r="VKO38"/>
      <c r="VKP38"/>
      <c r="VKQ38"/>
      <c r="VKR38"/>
      <c r="VKS38"/>
      <c r="VKT38"/>
      <c r="VKU38"/>
      <c r="VKV38"/>
      <c r="VKW38"/>
      <c r="VKX38"/>
      <c r="VKY38"/>
      <c r="VKZ38"/>
      <c r="VLA38"/>
      <c r="VLB38"/>
      <c r="VLC38"/>
      <c r="VLD38"/>
      <c r="VLE38"/>
      <c r="VLF38"/>
      <c r="VLG38"/>
      <c r="VLH38"/>
      <c r="VLI38"/>
      <c r="VLJ38"/>
      <c r="VLK38"/>
      <c r="VLL38"/>
      <c r="VLM38"/>
      <c r="VLN38"/>
      <c r="VLO38"/>
      <c r="VLP38"/>
      <c r="VLQ38"/>
      <c r="VLR38"/>
      <c r="VLS38"/>
      <c r="VLT38"/>
      <c r="VLU38"/>
      <c r="VLV38"/>
      <c r="VLW38"/>
      <c r="VLX38"/>
      <c r="VLY38"/>
      <c r="VLZ38"/>
      <c r="VMA38"/>
      <c r="VMB38"/>
      <c r="VMC38"/>
      <c r="VMD38"/>
      <c r="VME38"/>
      <c r="VMF38"/>
      <c r="VMG38"/>
      <c r="VMH38"/>
      <c r="VMI38"/>
      <c r="VMJ38"/>
      <c r="VMK38"/>
      <c r="VML38"/>
      <c r="VMM38"/>
      <c r="VMN38"/>
      <c r="VMO38"/>
      <c r="VMP38"/>
      <c r="VMQ38"/>
      <c r="VMR38"/>
      <c r="VMS38"/>
      <c r="VMT38"/>
      <c r="VMU38"/>
      <c r="VMV38"/>
      <c r="VMW38"/>
      <c r="VMX38"/>
      <c r="VMY38"/>
      <c r="VMZ38"/>
      <c r="VNA38"/>
      <c r="VNB38"/>
      <c r="VNC38"/>
      <c r="VND38"/>
      <c r="VNE38"/>
      <c r="VNF38"/>
      <c r="VNG38"/>
      <c r="VNH38"/>
      <c r="VNI38"/>
      <c r="VNJ38"/>
      <c r="VNK38"/>
      <c r="VNL38"/>
      <c r="VNM38"/>
      <c r="VNN38"/>
      <c r="VNO38"/>
      <c r="VNP38"/>
      <c r="VNQ38"/>
      <c r="VNR38"/>
      <c r="VNS38"/>
      <c r="VNT38"/>
      <c r="VNU38"/>
      <c r="VNV38"/>
      <c r="VNW38"/>
      <c r="VNX38"/>
      <c r="VNY38"/>
      <c r="VNZ38"/>
      <c r="VOA38"/>
      <c r="VOB38"/>
      <c r="VOC38"/>
      <c r="VOD38"/>
      <c r="VOE38"/>
      <c r="VOF38"/>
      <c r="VOG38"/>
      <c r="VOH38"/>
      <c r="VOI38"/>
      <c r="VOJ38"/>
      <c r="VOK38"/>
      <c r="VOL38"/>
      <c r="VOM38"/>
      <c r="VON38"/>
      <c r="VOO38"/>
      <c r="VOP38"/>
      <c r="VOQ38"/>
      <c r="VOR38"/>
      <c r="VOS38"/>
      <c r="VOT38"/>
      <c r="VOU38"/>
      <c r="VOV38"/>
      <c r="VOW38"/>
      <c r="VOX38"/>
      <c r="VOY38"/>
      <c r="VOZ38"/>
      <c r="VPA38"/>
      <c r="VPB38"/>
      <c r="VPC38"/>
      <c r="VPD38"/>
      <c r="VPE38"/>
      <c r="VPF38"/>
      <c r="VPG38"/>
      <c r="VPH38"/>
      <c r="VPI38"/>
      <c r="VPJ38"/>
      <c r="VPK38"/>
      <c r="VPL38"/>
      <c r="VPM38"/>
      <c r="VPN38"/>
      <c r="VPO38"/>
      <c r="VPP38"/>
      <c r="VPQ38"/>
      <c r="VPR38"/>
      <c r="VPS38"/>
      <c r="VPT38"/>
      <c r="VPU38"/>
      <c r="VPV38"/>
      <c r="VPW38"/>
      <c r="VPX38"/>
      <c r="VPY38"/>
      <c r="VPZ38"/>
      <c r="VQA38"/>
      <c r="VQB38"/>
      <c r="VQC38"/>
      <c r="VQD38"/>
      <c r="VQE38"/>
      <c r="VQF38"/>
      <c r="VQG38"/>
      <c r="VQH38"/>
      <c r="VQI38"/>
      <c r="VQJ38"/>
      <c r="VQK38"/>
      <c r="VQL38"/>
      <c r="VQM38"/>
      <c r="VQN38"/>
      <c r="VQO38"/>
      <c r="VQP38"/>
      <c r="VQQ38"/>
      <c r="VQR38"/>
      <c r="VQS38"/>
      <c r="VQT38"/>
      <c r="VQU38"/>
      <c r="VQV38"/>
      <c r="VQW38"/>
      <c r="VQX38"/>
      <c r="VQY38"/>
      <c r="VQZ38"/>
      <c r="VRA38"/>
      <c r="VRB38"/>
      <c r="VRC38"/>
      <c r="VRD38"/>
      <c r="VRE38"/>
      <c r="VRF38"/>
      <c r="VRG38"/>
      <c r="VRH38"/>
      <c r="VRI38"/>
      <c r="VRJ38"/>
      <c r="VRK38"/>
      <c r="VRL38"/>
      <c r="VRM38"/>
      <c r="VRN38"/>
      <c r="VRO38"/>
      <c r="VRP38"/>
      <c r="VRQ38"/>
      <c r="VRR38"/>
      <c r="VRS38"/>
      <c r="VRT38"/>
      <c r="VRU38"/>
      <c r="VRV38"/>
      <c r="VRW38"/>
      <c r="VRX38"/>
      <c r="VRY38"/>
      <c r="VRZ38"/>
      <c r="VSA38"/>
      <c r="VSB38"/>
      <c r="VSC38"/>
      <c r="VSD38"/>
      <c r="VSE38"/>
      <c r="VSF38"/>
      <c r="VSG38"/>
      <c r="VSH38"/>
      <c r="VSI38"/>
      <c r="VSJ38"/>
      <c r="VSK38"/>
      <c r="VSL38"/>
      <c r="VSM38"/>
      <c r="VSN38"/>
      <c r="VSO38"/>
      <c r="VSP38"/>
      <c r="VSQ38"/>
      <c r="VSR38"/>
      <c r="VSS38"/>
      <c r="VST38"/>
      <c r="VSU38"/>
      <c r="VSV38"/>
      <c r="VSW38"/>
      <c r="VSX38"/>
      <c r="VSY38"/>
      <c r="VSZ38"/>
      <c r="VTA38"/>
      <c r="VTB38"/>
      <c r="VTC38"/>
      <c r="VTD38"/>
      <c r="VTE38"/>
      <c r="VTF38"/>
      <c r="VTG38"/>
      <c r="VTH38"/>
      <c r="VTI38"/>
      <c r="VTJ38"/>
      <c r="VTK38"/>
      <c r="VTL38"/>
      <c r="VTM38"/>
      <c r="VTN38"/>
      <c r="VTO38"/>
      <c r="VTP38"/>
      <c r="VTQ38"/>
      <c r="VTR38"/>
      <c r="VTS38"/>
      <c r="VTT38"/>
      <c r="VTU38"/>
      <c r="VTV38"/>
      <c r="VTW38"/>
      <c r="VTX38"/>
      <c r="VTY38"/>
      <c r="VTZ38"/>
      <c r="VUA38"/>
      <c r="VUB38"/>
      <c r="VUC38"/>
      <c r="VUD38"/>
      <c r="VUE38"/>
      <c r="VUF38"/>
      <c r="VUG38"/>
      <c r="VUH38"/>
      <c r="VUI38"/>
      <c r="VUJ38"/>
      <c r="VUK38"/>
      <c r="VUL38"/>
      <c r="VUM38"/>
      <c r="VUN38"/>
      <c r="VUO38"/>
      <c r="VUP38"/>
      <c r="VUQ38"/>
      <c r="VUR38"/>
      <c r="VUS38"/>
      <c r="VUT38"/>
      <c r="VUU38"/>
      <c r="VUV38"/>
      <c r="VUW38"/>
      <c r="VUX38"/>
      <c r="VUY38"/>
      <c r="VUZ38"/>
      <c r="VVA38"/>
      <c r="VVB38"/>
      <c r="VVC38"/>
      <c r="VVD38"/>
      <c r="VVE38"/>
      <c r="VVF38"/>
      <c r="VVG38"/>
      <c r="VVH38"/>
      <c r="VVI38"/>
      <c r="VVJ38"/>
      <c r="VVK38"/>
      <c r="VVL38"/>
      <c r="VVM38"/>
      <c r="VVN38"/>
      <c r="VVO38"/>
      <c r="VVP38"/>
      <c r="VVQ38"/>
      <c r="VVR38"/>
      <c r="VVS38"/>
      <c r="VVT38"/>
      <c r="VVU38"/>
      <c r="VVV38"/>
      <c r="VVW38"/>
      <c r="VVX38"/>
      <c r="VVY38"/>
      <c r="VVZ38"/>
      <c r="VWA38"/>
      <c r="VWB38"/>
      <c r="VWC38"/>
      <c r="VWD38"/>
      <c r="VWE38"/>
      <c r="VWF38"/>
      <c r="VWG38"/>
      <c r="VWH38"/>
      <c r="VWI38"/>
      <c r="VWJ38"/>
      <c r="VWK38"/>
      <c r="VWL38"/>
      <c r="VWM38"/>
      <c r="VWN38"/>
      <c r="VWO38"/>
      <c r="VWP38"/>
      <c r="VWQ38"/>
      <c r="VWR38"/>
      <c r="VWS38"/>
      <c r="VWT38"/>
      <c r="VWU38"/>
      <c r="VWV38"/>
      <c r="VWW38"/>
      <c r="VWX38"/>
      <c r="VWY38"/>
      <c r="VWZ38"/>
      <c r="VXA38"/>
      <c r="VXB38"/>
      <c r="VXC38"/>
      <c r="VXD38"/>
      <c r="VXE38"/>
      <c r="VXF38"/>
      <c r="VXG38"/>
      <c r="VXH38"/>
      <c r="VXI38"/>
      <c r="VXJ38"/>
      <c r="VXK38"/>
      <c r="VXL38"/>
      <c r="VXM38"/>
      <c r="VXN38"/>
      <c r="VXO38"/>
      <c r="VXP38"/>
      <c r="VXQ38"/>
      <c r="VXR38"/>
      <c r="VXS38"/>
      <c r="VXT38"/>
      <c r="VXU38"/>
      <c r="VXV38"/>
      <c r="VXW38"/>
      <c r="VXX38"/>
      <c r="VXY38"/>
      <c r="VXZ38"/>
      <c r="VYA38"/>
      <c r="VYB38"/>
      <c r="VYC38"/>
      <c r="VYD38"/>
      <c r="VYE38"/>
      <c r="VYF38"/>
      <c r="VYG38"/>
      <c r="VYH38"/>
      <c r="VYI38"/>
      <c r="VYJ38"/>
      <c r="VYK38"/>
      <c r="VYL38"/>
      <c r="VYM38"/>
      <c r="VYN38"/>
      <c r="VYO38"/>
      <c r="VYP38"/>
      <c r="VYQ38"/>
      <c r="VYR38"/>
      <c r="VYS38"/>
      <c r="VYT38"/>
      <c r="VYU38"/>
      <c r="VYV38"/>
      <c r="VYW38"/>
      <c r="VYX38"/>
      <c r="VYY38"/>
      <c r="VYZ38"/>
      <c r="VZA38"/>
      <c r="VZB38"/>
      <c r="VZC38"/>
      <c r="VZD38"/>
      <c r="VZE38"/>
      <c r="VZF38"/>
      <c r="VZG38"/>
      <c r="VZH38"/>
      <c r="VZI38"/>
      <c r="VZJ38"/>
      <c r="VZK38"/>
      <c r="VZL38"/>
      <c r="VZM38"/>
      <c r="VZN38"/>
      <c r="VZO38"/>
      <c r="VZP38"/>
      <c r="VZQ38"/>
      <c r="VZR38"/>
      <c r="VZS38"/>
      <c r="VZT38"/>
      <c r="VZU38"/>
      <c r="VZV38"/>
      <c r="VZW38"/>
      <c r="VZX38"/>
      <c r="VZY38"/>
      <c r="VZZ38"/>
      <c r="WAA38"/>
      <c r="WAB38"/>
      <c r="WAC38"/>
      <c r="WAD38"/>
      <c r="WAE38"/>
      <c r="WAF38"/>
      <c r="WAG38"/>
      <c r="WAH38"/>
      <c r="WAI38"/>
      <c r="WAJ38"/>
      <c r="WAK38"/>
      <c r="WAL38"/>
      <c r="WAM38"/>
      <c r="WAN38"/>
      <c r="WAO38"/>
      <c r="WAP38"/>
      <c r="WAQ38"/>
      <c r="WAR38"/>
      <c r="WAS38"/>
      <c r="WAT38"/>
      <c r="WAU38"/>
      <c r="WAV38"/>
      <c r="WAW38"/>
      <c r="WAX38"/>
      <c r="WAY38"/>
      <c r="WAZ38"/>
      <c r="WBA38"/>
      <c r="WBB38"/>
      <c r="WBC38"/>
      <c r="WBD38"/>
      <c r="WBE38"/>
      <c r="WBF38"/>
      <c r="WBG38"/>
      <c r="WBH38"/>
      <c r="WBI38"/>
      <c r="WBJ38"/>
      <c r="WBK38"/>
      <c r="WBL38"/>
      <c r="WBM38"/>
      <c r="WBN38"/>
      <c r="WBO38"/>
      <c r="WBP38"/>
      <c r="WBQ38"/>
      <c r="WBR38"/>
      <c r="WBS38"/>
      <c r="WBT38"/>
      <c r="WBU38"/>
      <c r="WBV38"/>
      <c r="WBW38"/>
      <c r="WBX38"/>
      <c r="WBY38"/>
      <c r="WBZ38"/>
      <c r="WCA38"/>
      <c r="WCB38"/>
      <c r="WCC38"/>
      <c r="WCD38"/>
      <c r="WCE38"/>
      <c r="WCF38"/>
      <c r="WCG38"/>
      <c r="WCH38"/>
      <c r="WCI38"/>
      <c r="WCJ38"/>
      <c r="WCK38"/>
      <c r="WCL38"/>
      <c r="WCM38"/>
      <c r="WCN38"/>
      <c r="WCO38"/>
      <c r="WCP38"/>
      <c r="WCQ38"/>
      <c r="WCR38"/>
      <c r="WCS38"/>
      <c r="WCT38"/>
      <c r="WCU38"/>
      <c r="WCV38"/>
      <c r="WCW38"/>
      <c r="WCX38"/>
      <c r="WCY38"/>
      <c r="WCZ38"/>
      <c r="WDA38"/>
      <c r="WDB38"/>
      <c r="WDC38"/>
      <c r="WDD38"/>
      <c r="WDE38"/>
      <c r="WDF38"/>
      <c r="WDG38"/>
      <c r="WDH38"/>
      <c r="WDI38"/>
      <c r="WDJ38"/>
      <c r="WDK38"/>
      <c r="WDL38"/>
      <c r="WDM38"/>
      <c r="WDN38"/>
      <c r="WDO38"/>
      <c r="WDP38"/>
      <c r="WDQ38"/>
      <c r="WDR38"/>
      <c r="WDS38"/>
      <c r="WDT38"/>
      <c r="WDU38"/>
      <c r="WDV38"/>
      <c r="WDW38"/>
      <c r="WDX38"/>
      <c r="WDY38"/>
      <c r="WDZ38"/>
      <c r="WEA38"/>
      <c r="WEB38"/>
      <c r="WEC38"/>
      <c r="WED38"/>
      <c r="WEE38"/>
      <c r="WEF38"/>
      <c r="WEG38"/>
      <c r="WEH38"/>
      <c r="WEI38"/>
      <c r="WEJ38"/>
      <c r="WEK38"/>
      <c r="WEL38"/>
      <c r="WEM38"/>
      <c r="WEN38"/>
      <c r="WEO38"/>
      <c r="WEP38"/>
      <c r="WEQ38"/>
      <c r="WER38"/>
      <c r="WES38"/>
      <c r="WET38"/>
      <c r="WEU38"/>
      <c r="WEV38"/>
      <c r="WEW38"/>
      <c r="WEX38"/>
      <c r="WEY38"/>
      <c r="WEZ38"/>
      <c r="WFA38"/>
      <c r="WFB38"/>
      <c r="WFC38"/>
      <c r="WFD38"/>
      <c r="WFE38"/>
      <c r="WFF38"/>
      <c r="WFG38"/>
      <c r="WFH38"/>
      <c r="WFI38"/>
      <c r="WFJ38"/>
      <c r="WFK38"/>
      <c r="WFL38"/>
      <c r="WFM38"/>
      <c r="WFN38"/>
      <c r="WFO38"/>
      <c r="WFP38"/>
      <c r="WFQ38"/>
      <c r="WFR38"/>
      <c r="WFS38"/>
      <c r="WFT38"/>
      <c r="WFU38"/>
      <c r="WFV38"/>
      <c r="WFW38"/>
      <c r="WFX38"/>
      <c r="WFY38"/>
      <c r="WFZ38"/>
      <c r="WGA38"/>
      <c r="WGB38"/>
      <c r="WGC38"/>
      <c r="WGD38"/>
      <c r="WGE38"/>
      <c r="WGF38"/>
      <c r="WGG38"/>
      <c r="WGH38"/>
      <c r="WGI38"/>
      <c r="WGJ38"/>
      <c r="WGK38"/>
      <c r="WGL38"/>
      <c r="WGM38"/>
      <c r="WGN38"/>
      <c r="WGO38"/>
      <c r="WGP38"/>
      <c r="WGQ38"/>
      <c r="WGR38"/>
      <c r="WGS38"/>
      <c r="WGT38"/>
      <c r="WGU38"/>
      <c r="WGV38"/>
      <c r="WGW38"/>
      <c r="WGX38"/>
      <c r="WGY38"/>
      <c r="WGZ38"/>
      <c r="WHA38"/>
      <c r="WHB38"/>
      <c r="WHC38"/>
      <c r="WHD38"/>
      <c r="WHE38"/>
      <c r="WHF38"/>
      <c r="WHG38"/>
      <c r="WHH38"/>
      <c r="WHI38"/>
      <c r="WHJ38"/>
      <c r="WHK38"/>
      <c r="WHL38"/>
      <c r="WHM38"/>
      <c r="WHN38"/>
      <c r="WHO38"/>
      <c r="WHP38"/>
      <c r="WHQ38"/>
      <c r="WHR38"/>
      <c r="WHS38"/>
      <c r="WHT38"/>
      <c r="WHU38"/>
      <c r="WHV38"/>
      <c r="WHW38"/>
      <c r="WHX38"/>
      <c r="WHY38"/>
      <c r="WHZ38"/>
      <c r="WIA38"/>
      <c r="WIB38"/>
      <c r="WIC38"/>
      <c r="WID38"/>
      <c r="WIE38"/>
      <c r="WIF38"/>
      <c r="WIG38"/>
      <c r="WIH38"/>
      <c r="WII38"/>
      <c r="WIJ38"/>
      <c r="WIK38"/>
      <c r="WIL38"/>
      <c r="WIM38"/>
      <c r="WIN38"/>
      <c r="WIO38"/>
      <c r="WIP38"/>
      <c r="WIQ38"/>
      <c r="WIR38"/>
      <c r="WIS38"/>
      <c r="WIT38"/>
      <c r="WIU38"/>
      <c r="WIV38"/>
      <c r="WIW38"/>
      <c r="WIX38"/>
      <c r="WIY38"/>
      <c r="WIZ38"/>
      <c r="WJA38"/>
      <c r="WJB38"/>
      <c r="WJC38"/>
      <c r="WJD38"/>
      <c r="WJE38"/>
      <c r="WJF38"/>
      <c r="WJG38"/>
      <c r="WJH38"/>
      <c r="WJI38"/>
      <c r="WJJ38"/>
      <c r="WJK38"/>
      <c r="WJL38"/>
      <c r="WJM38"/>
      <c r="WJN38"/>
      <c r="WJO38"/>
      <c r="WJP38"/>
      <c r="WJQ38"/>
      <c r="WJR38"/>
      <c r="WJS38"/>
      <c r="WJT38"/>
      <c r="WJU38"/>
      <c r="WJV38"/>
      <c r="WJW38"/>
      <c r="WJX38"/>
      <c r="WJY38"/>
      <c r="WJZ38"/>
      <c r="WKA38"/>
      <c r="WKB38"/>
      <c r="WKC38"/>
      <c r="WKD38"/>
      <c r="WKE38"/>
      <c r="WKF38"/>
      <c r="WKG38"/>
      <c r="WKH38"/>
      <c r="WKI38"/>
      <c r="WKJ38"/>
      <c r="WKK38"/>
      <c r="WKL38"/>
      <c r="WKM38"/>
      <c r="WKN38"/>
      <c r="WKO38"/>
      <c r="WKP38"/>
      <c r="WKQ38"/>
      <c r="WKR38"/>
      <c r="WKS38"/>
      <c r="WKT38"/>
      <c r="WKU38"/>
      <c r="WKV38"/>
      <c r="WKW38"/>
      <c r="WKX38"/>
      <c r="WKY38"/>
      <c r="WKZ38"/>
      <c r="WLA38"/>
      <c r="WLB38"/>
      <c r="WLC38"/>
      <c r="WLD38"/>
      <c r="WLE38"/>
      <c r="WLF38"/>
      <c r="WLG38"/>
      <c r="WLH38"/>
      <c r="WLI38"/>
      <c r="WLJ38"/>
      <c r="WLK38"/>
      <c r="WLL38"/>
      <c r="WLM38"/>
      <c r="WLN38"/>
      <c r="WLO38"/>
      <c r="WLP38"/>
      <c r="WLQ38"/>
      <c r="WLR38"/>
      <c r="WLS38"/>
      <c r="WLT38"/>
      <c r="WLU38"/>
      <c r="WLV38"/>
      <c r="WLW38"/>
      <c r="WLX38"/>
      <c r="WLY38"/>
      <c r="WLZ38"/>
      <c r="WMA38"/>
      <c r="WMB38"/>
      <c r="WMC38"/>
      <c r="WMD38"/>
      <c r="WME38"/>
      <c r="WMF38"/>
      <c r="WMG38"/>
      <c r="WMH38"/>
      <c r="WMI38"/>
      <c r="WMJ38"/>
      <c r="WMK38"/>
      <c r="WML38"/>
      <c r="WMM38"/>
      <c r="WMN38"/>
      <c r="WMO38"/>
      <c r="WMP38"/>
      <c r="WMQ38"/>
      <c r="WMR38"/>
      <c r="WMS38"/>
      <c r="WMT38"/>
      <c r="WMU38"/>
      <c r="WMV38"/>
      <c r="WMW38"/>
      <c r="WMX38"/>
      <c r="WMY38"/>
      <c r="WMZ38"/>
      <c r="WNA38"/>
      <c r="WNB38"/>
      <c r="WNC38"/>
      <c r="WND38"/>
      <c r="WNE38"/>
      <c r="WNF38"/>
      <c r="WNG38"/>
      <c r="WNH38"/>
      <c r="WNI38"/>
      <c r="WNJ38"/>
      <c r="WNK38"/>
      <c r="WNL38"/>
      <c r="WNM38"/>
      <c r="WNN38"/>
      <c r="WNO38"/>
      <c r="WNP38"/>
      <c r="WNQ38"/>
      <c r="WNR38"/>
      <c r="WNS38"/>
      <c r="WNT38"/>
      <c r="WNU38"/>
      <c r="WNV38"/>
      <c r="WNW38"/>
      <c r="WNX38"/>
      <c r="WNY38"/>
      <c r="WNZ38"/>
      <c r="WOA38"/>
      <c r="WOB38"/>
      <c r="WOC38"/>
      <c r="WOD38"/>
      <c r="WOE38"/>
      <c r="WOF38"/>
      <c r="WOG38"/>
      <c r="WOH38"/>
      <c r="WOI38"/>
      <c r="WOJ38"/>
      <c r="WOK38"/>
      <c r="WOL38"/>
      <c r="WOM38"/>
      <c r="WON38"/>
      <c r="WOO38"/>
      <c r="WOP38"/>
      <c r="WOQ38"/>
      <c r="WOR38"/>
      <c r="WOS38"/>
      <c r="WOT38"/>
      <c r="WOU38"/>
      <c r="WOV38"/>
      <c r="WOW38"/>
      <c r="WOX38"/>
      <c r="WOY38"/>
      <c r="WOZ38"/>
      <c r="WPA38"/>
      <c r="WPB38"/>
      <c r="WPC38"/>
      <c r="WPD38"/>
      <c r="WPE38"/>
      <c r="WPF38"/>
      <c r="WPG38"/>
      <c r="WPH38"/>
      <c r="WPI38"/>
      <c r="WPJ38"/>
      <c r="WPK38"/>
      <c r="WPL38"/>
      <c r="WPM38"/>
      <c r="WPN38"/>
      <c r="WPO38"/>
      <c r="WPP38"/>
      <c r="WPQ38"/>
      <c r="WPR38"/>
      <c r="WPS38"/>
      <c r="WPT38"/>
      <c r="WPU38"/>
      <c r="WPV38"/>
      <c r="WPW38"/>
      <c r="WPX38"/>
      <c r="WPY38"/>
      <c r="WPZ38"/>
      <c r="WQA38"/>
      <c r="WQB38"/>
      <c r="WQC38"/>
      <c r="WQD38"/>
      <c r="WQE38"/>
      <c r="WQF38"/>
      <c r="WQG38"/>
      <c r="WQH38"/>
      <c r="WQI38"/>
      <c r="WQJ38"/>
      <c r="WQK38"/>
      <c r="WQL38"/>
      <c r="WQM38"/>
      <c r="WQN38"/>
      <c r="WQO38"/>
      <c r="WQP38"/>
      <c r="WQQ38"/>
      <c r="WQR38"/>
      <c r="WQS38"/>
      <c r="WQT38"/>
      <c r="WQU38"/>
      <c r="WQV38"/>
      <c r="WQW38"/>
      <c r="WQX38"/>
      <c r="WQY38"/>
      <c r="WQZ38"/>
      <c r="WRA38"/>
      <c r="WRB38"/>
      <c r="WRC38"/>
      <c r="WRD38"/>
      <c r="WRE38"/>
      <c r="WRF38"/>
      <c r="WRG38"/>
      <c r="WRH38"/>
      <c r="WRI38"/>
      <c r="WRJ38"/>
      <c r="WRK38"/>
      <c r="WRL38"/>
      <c r="WRM38"/>
      <c r="WRN38"/>
      <c r="WRO38"/>
      <c r="WRP38"/>
      <c r="WRQ38"/>
      <c r="WRR38"/>
      <c r="WRS38"/>
      <c r="WRT38"/>
      <c r="WRU38"/>
      <c r="WRV38"/>
      <c r="WRW38"/>
      <c r="WRX38"/>
      <c r="WRY38"/>
      <c r="WRZ38"/>
      <c r="WSA38"/>
      <c r="WSB38"/>
      <c r="WSC38"/>
      <c r="WSD38"/>
      <c r="WSE38"/>
      <c r="WSF38"/>
      <c r="WSG38"/>
      <c r="WSH38"/>
      <c r="WSI38"/>
      <c r="WSJ38"/>
      <c r="WSK38"/>
      <c r="WSL38"/>
      <c r="WSM38"/>
      <c r="WSN38"/>
      <c r="WSO38"/>
      <c r="WSP38"/>
      <c r="WSQ38"/>
      <c r="WSR38"/>
      <c r="WSS38"/>
      <c r="WST38"/>
      <c r="WSU38"/>
      <c r="WSV38"/>
      <c r="WSW38"/>
      <c r="WSX38"/>
      <c r="WSY38"/>
      <c r="WSZ38"/>
      <c r="WTA38"/>
      <c r="WTB38"/>
      <c r="WTC38"/>
      <c r="WTD38"/>
      <c r="WTE38"/>
      <c r="WTF38"/>
      <c r="WTG38"/>
      <c r="WTH38"/>
      <c r="WTI38"/>
      <c r="WTJ38"/>
      <c r="WTK38"/>
      <c r="WTL38"/>
      <c r="WTM38"/>
      <c r="WTN38"/>
      <c r="WTO38"/>
      <c r="WTP38"/>
      <c r="WTQ38"/>
      <c r="WTR38"/>
      <c r="WTS38"/>
      <c r="WTT38"/>
      <c r="WTU38"/>
      <c r="WTV38"/>
      <c r="WTW38"/>
      <c r="WTX38"/>
      <c r="WTY38"/>
      <c r="WTZ38"/>
      <c r="WUA38"/>
      <c r="WUB38"/>
      <c r="WUC38"/>
      <c r="WUD38"/>
      <c r="WUE38"/>
      <c r="WUF38"/>
      <c r="WUG38"/>
      <c r="WUH38"/>
      <c r="WUI38"/>
      <c r="WUJ38"/>
      <c r="WUK38"/>
      <c r="WUL38"/>
      <c r="WUM38"/>
      <c r="WUN38"/>
      <c r="WUO38"/>
      <c r="WUP38"/>
      <c r="WUQ38"/>
      <c r="WUR38"/>
      <c r="WUS38"/>
      <c r="WUT38"/>
      <c r="WUU38"/>
      <c r="WUV38"/>
      <c r="WUW38"/>
      <c r="WUX38"/>
      <c r="WUY38"/>
      <c r="WUZ38"/>
      <c r="WVA38"/>
      <c r="WVB38"/>
      <c r="WVC38"/>
      <c r="WVD38"/>
      <c r="WVE38"/>
      <c r="WVF38"/>
      <c r="WVG38"/>
      <c r="WVH38"/>
      <c r="WVI38"/>
      <c r="WVJ38"/>
      <c r="WVK38"/>
      <c r="WVL38"/>
      <c r="WVM38"/>
      <c r="WVN38"/>
      <c r="WVO38"/>
      <c r="WVP38"/>
      <c r="WVQ38"/>
      <c r="WVR38"/>
      <c r="WVS38"/>
      <c r="WVT38"/>
      <c r="WVU38"/>
      <c r="WVV38"/>
      <c r="WVW38"/>
      <c r="WVX38"/>
      <c r="WVY38"/>
      <c r="WVZ38"/>
      <c r="WWA38"/>
      <c r="WWB38"/>
      <c r="WWC38"/>
      <c r="WWD38"/>
      <c r="WWE38"/>
      <c r="WWF38"/>
      <c r="WWG38"/>
      <c r="WWH38"/>
      <c r="WWI38"/>
      <c r="WWJ38"/>
      <c r="WWK38"/>
      <c r="WWL38"/>
      <c r="WWM38"/>
      <c r="WWN38"/>
      <c r="WWO38"/>
      <c r="WWP38"/>
      <c r="WWQ38"/>
      <c r="WWR38"/>
      <c r="WWS38"/>
      <c r="WWT38"/>
      <c r="WWU38"/>
      <c r="WWV38"/>
      <c r="WWW38"/>
      <c r="WWX38"/>
      <c r="WWY38"/>
      <c r="WWZ38"/>
      <c r="WXA38"/>
      <c r="WXB38"/>
      <c r="WXC38"/>
      <c r="WXD38"/>
      <c r="WXE38"/>
      <c r="WXF38"/>
      <c r="WXG38"/>
      <c r="WXH38"/>
      <c r="WXI38"/>
      <c r="WXJ38"/>
      <c r="WXK38"/>
      <c r="WXL38"/>
      <c r="WXM38"/>
      <c r="WXN38"/>
      <c r="WXO38"/>
      <c r="WXP38"/>
      <c r="WXQ38"/>
      <c r="WXR38"/>
      <c r="WXS38"/>
      <c r="WXT38"/>
      <c r="WXU38"/>
      <c r="WXV38"/>
      <c r="WXW38"/>
      <c r="WXX38"/>
      <c r="WXY38"/>
      <c r="WXZ38"/>
      <c r="WYA38"/>
      <c r="WYB38"/>
      <c r="WYC38"/>
      <c r="WYD38"/>
      <c r="WYE38"/>
      <c r="WYF38"/>
      <c r="WYG38"/>
      <c r="WYH38"/>
      <c r="WYI38"/>
      <c r="WYJ38"/>
      <c r="WYK38"/>
      <c r="WYL38"/>
      <c r="WYM38"/>
      <c r="WYN38"/>
      <c r="WYO38"/>
      <c r="WYP38"/>
      <c r="WYQ38"/>
      <c r="WYR38"/>
      <c r="WYS38"/>
      <c r="WYT38"/>
      <c r="WYU38"/>
      <c r="WYV38"/>
      <c r="WYW38"/>
      <c r="WYX38"/>
      <c r="WYY38"/>
      <c r="WYZ38"/>
      <c r="WZA38"/>
      <c r="WZB38"/>
      <c r="WZC38"/>
      <c r="WZD38"/>
      <c r="WZE38"/>
      <c r="WZF38"/>
      <c r="WZG38"/>
      <c r="WZH38"/>
      <c r="WZI38"/>
      <c r="WZJ38"/>
      <c r="WZK38"/>
      <c r="WZL38"/>
      <c r="WZM38"/>
      <c r="WZN38"/>
      <c r="WZO38"/>
      <c r="WZP38"/>
      <c r="WZQ38"/>
      <c r="WZR38"/>
      <c r="WZS38"/>
      <c r="WZT38"/>
      <c r="WZU38"/>
      <c r="WZV38"/>
      <c r="WZW38"/>
      <c r="WZX38"/>
      <c r="WZY38"/>
      <c r="WZZ38"/>
      <c r="XAA38"/>
      <c r="XAB38"/>
      <c r="XAC38"/>
      <c r="XAD38"/>
      <c r="XAE38"/>
      <c r="XAF38"/>
      <c r="XAG38"/>
      <c r="XAH38"/>
      <c r="XAI38"/>
      <c r="XAJ38"/>
      <c r="XAK38"/>
      <c r="XAL38"/>
      <c r="XAM38"/>
      <c r="XAN38"/>
      <c r="XAO38"/>
      <c r="XAP38"/>
      <c r="XAQ38"/>
      <c r="XAR38"/>
      <c r="XAS38"/>
      <c r="XAT38"/>
      <c r="XAU38"/>
      <c r="XAV38"/>
      <c r="XAW38"/>
      <c r="XAX38"/>
      <c r="XAY38"/>
      <c r="XAZ38"/>
      <c r="XBA38"/>
      <c r="XBB38"/>
      <c r="XBC38"/>
      <c r="XBD38"/>
      <c r="XBE38"/>
      <c r="XBF38"/>
      <c r="XBG38"/>
      <c r="XBH38"/>
      <c r="XBI38"/>
      <c r="XBJ38"/>
      <c r="XBK38"/>
      <c r="XBL38"/>
      <c r="XBM38"/>
      <c r="XBN38"/>
      <c r="XBO38"/>
      <c r="XBP38"/>
      <c r="XBQ38"/>
      <c r="XBR38"/>
      <c r="XBS38"/>
      <c r="XBT38"/>
      <c r="XBU38"/>
      <c r="XBV38"/>
      <c r="XBW38"/>
      <c r="XBX38"/>
      <c r="XBY38"/>
      <c r="XBZ38"/>
      <c r="XCA38"/>
      <c r="XCB38"/>
      <c r="XCC38"/>
      <c r="XCD38"/>
      <c r="XCE38"/>
      <c r="XCF38"/>
      <c r="XCG38"/>
      <c r="XCH38"/>
      <c r="XCI38"/>
      <c r="XCJ38"/>
      <c r="XCK38"/>
      <c r="XCL38"/>
      <c r="XCM38"/>
      <c r="XCN38"/>
      <c r="XCO38"/>
      <c r="XCP38"/>
      <c r="XCQ38"/>
      <c r="XCR38"/>
      <c r="XCS38"/>
      <c r="XCT38"/>
      <c r="XCU38"/>
      <c r="XCV38"/>
      <c r="XCW38"/>
      <c r="XCX38"/>
      <c r="XCY38"/>
      <c r="XCZ38"/>
      <c r="XDA38"/>
      <c r="XDB38"/>
      <c r="XDC38"/>
      <c r="XDD38"/>
      <c r="XDE38"/>
      <c r="XDF38"/>
      <c r="XDG38"/>
      <c r="XDH38"/>
      <c r="XDI38"/>
      <c r="XDJ38"/>
      <c r="XDK38"/>
      <c r="XDL38"/>
      <c r="XDM38"/>
      <c r="XDN38"/>
      <c r="XDO38"/>
      <c r="XDP38"/>
      <c r="XDQ38"/>
      <c r="XDR38"/>
      <c r="XDS38"/>
      <c r="XDT38"/>
      <c r="XDU38"/>
      <c r="XDV38"/>
      <c r="XDW38"/>
      <c r="XDX38"/>
      <c r="XDY38"/>
      <c r="XDZ38"/>
      <c r="XEA38"/>
      <c r="XEB38"/>
      <c r="XEC38"/>
      <c r="XED38"/>
      <c r="XEE38"/>
      <c r="XEF38"/>
      <c r="XEG38"/>
      <c r="XEH38"/>
      <c r="XEI38"/>
      <c r="XEJ38"/>
      <c r="XEK38"/>
      <c r="XEL38"/>
      <c r="XEM38"/>
      <c r="XEN38"/>
      <c r="XEO38"/>
    </row>
    <row r="39" spans="1:16369" ht="21.75" customHeight="1" x14ac:dyDescent="0.25">
      <c r="A39" s="351" t="s">
        <v>126</v>
      </c>
      <c r="B39" s="351"/>
      <c r="C39" s="351"/>
      <c r="D39" s="351"/>
      <c r="E39" s="351"/>
      <c r="F39" s="351"/>
      <c r="G39" s="351"/>
      <c r="H39" s="351"/>
      <c r="I39" s="351"/>
      <c r="J39" s="351"/>
      <c r="K39" s="351"/>
      <c r="L39" s="351"/>
    </row>
    <row r="40" spans="1:16369" s="13" customFormat="1" ht="114" customHeight="1" x14ac:dyDescent="0.25">
      <c r="A40" s="245" t="s">
        <v>127</v>
      </c>
      <c r="B40" s="245" t="s">
        <v>456</v>
      </c>
      <c r="C40" s="63">
        <v>1400</v>
      </c>
      <c r="D40" s="63">
        <v>1400</v>
      </c>
      <c r="E40" s="265">
        <f>D40-C40</f>
        <v>0</v>
      </c>
      <c r="F40" s="63">
        <v>1400</v>
      </c>
      <c r="G40" s="63">
        <v>1400</v>
      </c>
      <c r="H40" s="265">
        <f>G40-F40</f>
        <v>0</v>
      </c>
      <c r="I40" s="63">
        <v>1400</v>
      </c>
      <c r="J40" s="63">
        <v>1400</v>
      </c>
      <c r="K40" s="265">
        <f>J40-I40</f>
        <v>0</v>
      </c>
      <c r="L40" s="264">
        <f t="shared" ref="L40:L41" si="18">E40+H40+K40</f>
        <v>0</v>
      </c>
    </row>
    <row r="41" spans="1:16369" ht="74.25" customHeight="1" x14ac:dyDescent="0.25">
      <c r="A41" s="245" t="s">
        <v>232</v>
      </c>
      <c r="B41" s="245" t="s">
        <v>447</v>
      </c>
      <c r="C41" s="6">
        <v>9990.1</v>
      </c>
      <c r="D41" s="266">
        <v>10000</v>
      </c>
      <c r="E41" s="265">
        <f>D41-C41</f>
        <v>9.8999999999996362</v>
      </c>
      <c r="F41" s="6">
        <v>9990.1</v>
      </c>
      <c r="G41" s="63">
        <v>0</v>
      </c>
      <c r="H41" s="265">
        <f>G41-F41</f>
        <v>-9990.1</v>
      </c>
      <c r="I41" s="6">
        <v>14985.1</v>
      </c>
      <c r="J41" s="63">
        <v>0</v>
      </c>
      <c r="K41" s="265">
        <f>J41-I41</f>
        <v>-14985.1</v>
      </c>
      <c r="L41" s="264">
        <f t="shared" si="18"/>
        <v>-24965.300000000003</v>
      </c>
    </row>
    <row r="42" spans="1:16369" ht="15" customHeight="1" x14ac:dyDescent="0.25">
      <c r="A42" s="350" t="s">
        <v>458</v>
      </c>
      <c r="B42" s="253" t="s">
        <v>447</v>
      </c>
      <c r="C42" s="272">
        <f>C41</f>
        <v>9990.1</v>
      </c>
      <c r="D42" s="272">
        <f t="shared" ref="D42:K42" si="19">D41</f>
        <v>10000</v>
      </c>
      <c r="E42" s="273">
        <f t="shared" si="19"/>
        <v>9.8999999999996362</v>
      </c>
      <c r="F42" s="272">
        <f t="shared" si="19"/>
        <v>9990.1</v>
      </c>
      <c r="G42" s="272">
        <f t="shared" si="19"/>
        <v>0</v>
      </c>
      <c r="H42" s="273">
        <f t="shared" si="19"/>
        <v>-9990.1</v>
      </c>
      <c r="I42" s="272">
        <f t="shared" si="19"/>
        <v>14985.1</v>
      </c>
      <c r="J42" s="272">
        <f t="shared" si="19"/>
        <v>0</v>
      </c>
      <c r="K42" s="273">
        <f t="shared" si="19"/>
        <v>-14985.1</v>
      </c>
      <c r="L42" s="273">
        <f t="shared" ref="L42:L44" si="20">L36</f>
        <v>-81077.300000000017</v>
      </c>
    </row>
    <row r="43" spans="1:16369" ht="15.75" x14ac:dyDescent="0.25">
      <c r="A43" s="350"/>
      <c r="B43" s="253" t="s">
        <v>449</v>
      </c>
      <c r="C43" s="272">
        <v>0</v>
      </c>
      <c r="D43" s="272">
        <v>0</v>
      </c>
      <c r="E43" s="273">
        <v>0</v>
      </c>
      <c r="F43" s="272">
        <v>0</v>
      </c>
      <c r="G43" s="272">
        <v>0</v>
      </c>
      <c r="H43" s="273">
        <v>0</v>
      </c>
      <c r="I43" s="272">
        <v>0</v>
      </c>
      <c r="J43" s="272">
        <v>0</v>
      </c>
      <c r="K43" s="273">
        <v>0</v>
      </c>
      <c r="L43" s="273">
        <f t="shared" si="20"/>
        <v>12391.7</v>
      </c>
    </row>
    <row r="44" spans="1:16369" ht="15.75" x14ac:dyDescent="0.25">
      <c r="A44" s="350"/>
      <c r="B44" s="253" t="s">
        <v>456</v>
      </c>
      <c r="C44" s="272">
        <f>C40</f>
        <v>1400</v>
      </c>
      <c r="D44" s="272">
        <f t="shared" ref="D44:K44" si="21">D40</f>
        <v>1400</v>
      </c>
      <c r="E44" s="273">
        <f t="shared" si="21"/>
        <v>0</v>
      </c>
      <c r="F44" s="272">
        <f t="shared" si="21"/>
        <v>1400</v>
      </c>
      <c r="G44" s="272">
        <f t="shared" si="21"/>
        <v>1400</v>
      </c>
      <c r="H44" s="273">
        <f t="shared" si="21"/>
        <v>0</v>
      </c>
      <c r="I44" s="272">
        <f t="shared" si="21"/>
        <v>1400</v>
      </c>
      <c r="J44" s="272">
        <f t="shared" si="21"/>
        <v>1400</v>
      </c>
      <c r="K44" s="273">
        <f t="shared" si="21"/>
        <v>0</v>
      </c>
      <c r="L44" s="273">
        <f t="shared" si="20"/>
        <v>55313.899999999994</v>
      </c>
    </row>
    <row r="45" spans="1:16369" s="22" customFormat="1" x14ac:dyDescent="0.25">
      <c r="A45" s="359" t="s">
        <v>451</v>
      </c>
      <c r="B45" s="250" t="s">
        <v>447</v>
      </c>
      <c r="C45" s="274">
        <f>C17+C36+C42</f>
        <v>3594445.9000000004</v>
      </c>
      <c r="D45" s="274">
        <f>D17+D36+D42</f>
        <v>3559985.7600000002</v>
      </c>
      <c r="E45" s="274">
        <f t="shared" ref="E45:K45" si="22">E17+E36+E42</f>
        <v>-34460.079999999944</v>
      </c>
      <c r="F45" s="274">
        <f t="shared" si="22"/>
        <v>3751149.3000000003</v>
      </c>
      <c r="G45" s="274">
        <f t="shared" si="22"/>
        <v>3485660.3000000003</v>
      </c>
      <c r="H45" s="274">
        <f t="shared" si="22"/>
        <v>-265489.00000000029</v>
      </c>
      <c r="I45" s="274">
        <f t="shared" si="22"/>
        <v>3551649.2</v>
      </c>
      <c r="J45" s="274">
        <f t="shared" si="22"/>
        <v>3525459.0000000009</v>
      </c>
      <c r="K45" s="274">
        <f t="shared" si="22"/>
        <v>-26190.199999999626</v>
      </c>
      <c r="L45" s="274">
        <f>L17+L36+L42</f>
        <v>-382251.27999999991</v>
      </c>
    </row>
    <row r="46" spans="1:16369" s="22" customFormat="1" x14ac:dyDescent="0.25">
      <c r="A46" s="360"/>
      <c r="B46" s="250" t="s">
        <v>449</v>
      </c>
      <c r="C46" s="274">
        <f>C37</f>
        <v>0</v>
      </c>
      <c r="D46" s="274">
        <f t="shared" ref="D46:L46" si="23">D37</f>
        <v>0</v>
      </c>
      <c r="E46" s="274">
        <f t="shared" ref="E46:K46" si="24">E37</f>
        <v>0</v>
      </c>
      <c r="F46" s="274">
        <f t="shared" si="24"/>
        <v>0</v>
      </c>
      <c r="G46" s="274">
        <f t="shared" si="24"/>
        <v>12391.7</v>
      </c>
      <c r="H46" s="274">
        <f t="shared" si="24"/>
        <v>12391.7</v>
      </c>
      <c r="I46" s="274">
        <f t="shared" si="24"/>
        <v>0</v>
      </c>
      <c r="J46" s="274">
        <f t="shared" si="24"/>
        <v>0</v>
      </c>
      <c r="K46" s="274">
        <f t="shared" si="24"/>
        <v>0</v>
      </c>
      <c r="L46" s="274">
        <f t="shared" si="23"/>
        <v>12391.7</v>
      </c>
    </row>
    <row r="47" spans="1:16369" s="22" customFormat="1" x14ac:dyDescent="0.25">
      <c r="A47" s="360"/>
      <c r="B47" s="250" t="s">
        <v>456</v>
      </c>
      <c r="C47" s="274">
        <f>C18+C38+C44</f>
        <v>70000</v>
      </c>
      <c r="D47" s="274">
        <f>D18+D38+D44</f>
        <v>155263.9</v>
      </c>
      <c r="E47" s="274">
        <f>E18+E38+E44</f>
        <v>85263.9</v>
      </c>
      <c r="F47" s="274">
        <f>F18+F38+F44</f>
        <v>70000</v>
      </c>
      <c r="G47" s="274">
        <f t="shared" ref="G47:K47" si="25">G18+G38+G44</f>
        <v>54800</v>
      </c>
      <c r="H47" s="274">
        <f t="shared" si="25"/>
        <v>-15200</v>
      </c>
      <c r="I47" s="274">
        <f>I18+I38+I44</f>
        <v>70000</v>
      </c>
      <c r="J47" s="274">
        <f t="shared" si="25"/>
        <v>54800</v>
      </c>
      <c r="K47" s="274">
        <f t="shared" si="25"/>
        <v>-15200</v>
      </c>
      <c r="L47" s="274">
        <f t="shared" ref="L47" si="26">L38+L44</f>
        <v>110627.79999999999</v>
      </c>
    </row>
    <row r="48" spans="1:16369" s="22" customFormat="1" x14ac:dyDescent="0.25">
      <c r="A48" s="361"/>
      <c r="B48" s="250" t="s">
        <v>457</v>
      </c>
      <c r="C48" s="274">
        <f>C19</f>
        <v>500</v>
      </c>
      <c r="D48" s="274">
        <f t="shared" ref="D48:L48" si="27">D19</f>
        <v>259.5</v>
      </c>
      <c r="E48" s="274">
        <f t="shared" ref="E48:K48" si="28">E19</f>
        <v>-240.5</v>
      </c>
      <c r="F48" s="274">
        <f t="shared" si="28"/>
        <v>500</v>
      </c>
      <c r="G48" s="274">
        <f t="shared" si="28"/>
        <v>270.60000000000002</v>
      </c>
      <c r="H48" s="274">
        <f t="shared" si="28"/>
        <v>-229.39999999999998</v>
      </c>
      <c r="I48" s="274">
        <f t="shared" si="28"/>
        <v>500</v>
      </c>
      <c r="J48" s="274">
        <f t="shared" si="28"/>
        <v>267.2</v>
      </c>
      <c r="K48" s="274">
        <f t="shared" si="28"/>
        <v>-232.8</v>
      </c>
      <c r="L48" s="274">
        <f t="shared" si="27"/>
        <v>-702.7</v>
      </c>
    </row>
    <row r="49" spans="1:12" s="22" customFormat="1" x14ac:dyDescent="0.25">
      <c r="A49" s="354" t="s">
        <v>452</v>
      </c>
      <c r="B49" s="355"/>
      <c r="C49" s="275">
        <f>C45+C46+C47+C48</f>
        <v>3664945.9000000004</v>
      </c>
      <c r="D49" s="275">
        <f t="shared" ref="D49:K49" si="29">D45+D46+D47+D48</f>
        <v>3715509.16</v>
      </c>
      <c r="E49" s="275">
        <f t="shared" si="29"/>
        <v>50563.320000000051</v>
      </c>
      <c r="F49" s="275">
        <f t="shared" si="29"/>
        <v>3821649.3000000003</v>
      </c>
      <c r="G49" s="275">
        <f t="shared" si="29"/>
        <v>3553122.6000000006</v>
      </c>
      <c r="H49" s="275">
        <f t="shared" si="29"/>
        <v>-268526.7000000003</v>
      </c>
      <c r="I49" s="275">
        <f t="shared" si="29"/>
        <v>3622149.2</v>
      </c>
      <c r="J49" s="275">
        <f t="shared" si="29"/>
        <v>3580526.2000000011</v>
      </c>
      <c r="K49" s="275">
        <f t="shared" si="29"/>
        <v>-41622.999999999629</v>
      </c>
      <c r="L49" s="275">
        <f>L45+L46+L47+L48</f>
        <v>-259934.47999999992</v>
      </c>
    </row>
    <row r="50" spans="1:12" ht="17.25" customHeight="1" x14ac:dyDescent="0.25">
      <c r="A50" s="251" t="s">
        <v>453</v>
      </c>
      <c r="B50"/>
      <c r="C50"/>
      <c r="D50"/>
      <c r="E50"/>
      <c r="F50"/>
      <c r="G50"/>
      <c r="H50"/>
      <c r="I50"/>
      <c r="J50"/>
    </row>
    <row r="51" spans="1:12" x14ac:dyDescent="0.25">
      <c r="A51" s="251" t="s">
        <v>454</v>
      </c>
      <c r="B51"/>
      <c r="C51"/>
      <c r="D51"/>
      <c r="E51"/>
      <c r="F51" s="22"/>
      <c r="G51"/>
      <c r="H51"/>
      <c r="I51"/>
      <c r="J51"/>
    </row>
    <row r="52" spans="1:12" x14ac:dyDescent="0.25">
      <c r="A52" s="251" t="s">
        <v>455</v>
      </c>
      <c r="B52"/>
      <c r="C52" s="252"/>
      <c r="D52" s="267"/>
      <c r="E52" s="268"/>
      <c r="F52"/>
      <c r="G52"/>
      <c r="H52"/>
      <c r="I52"/>
      <c r="J52"/>
    </row>
    <row r="53" spans="1:12" x14ac:dyDescent="0.25">
      <c r="A53" s="251" t="s">
        <v>459</v>
      </c>
      <c r="B53"/>
      <c r="C53" s="252"/>
      <c r="D53" s="269"/>
      <c r="E53" s="268"/>
      <c r="F53"/>
      <c r="G53"/>
      <c r="H53"/>
      <c r="I53"/>
      <c r="J53"/>
    </row>
    <row r="54" spans="1:12" x14ac:dyDescent="0.25">
      <c r="C54" s="252"/>
      <c r="D54" s="269"/>
      <c r="E54" s="270"/>
      <c r="F54" s="39"/>
    </row>
    <row r="55" spans="1:12" x14ac:dyDescent="0.25">
      <c r="C55" s="252"/>
      <c r="D55" s="269"/>
      <c r="E55" s="270"/>
      <c r="F55" s="39"/>
    </row>
    <row r="56" spans="1:12" x14ac:dyDescent="0.25">
      <c r="C56" s="252"/>
      <c r="D56" s="269"/>
      <c r="E56" s="270"/>
      <c r="F56" s="39"/>
    </row>
    <row r="57" spans="1:12" ht="24" customHeight="1" x14ac:dyDescent="0.25">
      <c r="C57" s="252"/>
      <c r="D57" s="269"/>
      <c r="E57" s="223"/>
    </row>
    <row r="58" spans="1:12" x14ac:dyDescent="0.25">
      <c r="C58" s="223"/>
      <c r="D58" s="223"/>
      <c r="E58" s="223"/>
    </row>
    <row r="59" spans="1:12" x14ac:dyDescent="0.25">
      <c r="C59" s="223"/>
      <c r="D59" s="223"/>
      <c r="E59" s="223"/>
    </row>
    <row r="60" spans="1:12" x14ac:dyDescent="0.25">
      <c r="C60" s="223"/>
      <c r="D60" s="223"/>
      <c r="E60" s="223"/>
    </row>
    <row r="61" spans="1:12" x14ac:dyDescent="0.25">
      <c r="C61" s="223"/>
      <c r="D61" s="223"/>
      <c r="E61" s="223"/>
    </row>
  </sheetData>
  <autoFilter ref="A6:XDS46"/>
  <mergeCells count="23">
    <mergeCell ref="A2:L2"/>
    <mergeCell ref="A7:L7"/>
    <mergeCell ref="A8:L8"/>
    <mergeCell ref="A11:A13"/>
    <mergeCell ref="C4:E4"/>
    <mergeCell ref="F4:H4"/>
    <mergeCell ref="I4:K4"/>
    <mergeCell ref="L4:L5"/>
    <mergeCell ref="A17:A19"/>
    <mergeCell ref="A20:L20"/>
    <mergeCell ref="I3:K3"/>
    <mergeCell ref="A4:A5"/>
    <mergeCell ref="A49:B49"/>
    <mergeCell ref="A30:A31"/>
    <mergeCell ref="A26:A27"/>
    <mergeCell ref="A24:A25"/>
    <mergeCell ref="A22:A23"/>
    <mergeCell ref="B4:B5"/>
    <mergeCell ref="A32:A33"/>
    <mergeCell ref="A36:A38"/>
    <mergeCell ref="A39:L39"/>
    <mergeCell ref="A42:A44"/>
    <mergeCell ref="A45:A48"/>
  </mergeCells>
  <pageMargins left="0.39370078740157483" right="0.39370078740157483" top="0.39370078740157483" bottom="0.31496062992125984" header="0.31496062992125984" footer="0.31496062992125984"/>
  <pageSetup paperSize="9" scale="5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6</vt:i4>
      </vt:variant>
    </vt:vector>
  </HeadingPairs>
  <TitlesOfParts>
    <vt:vector size="11" baseType="lpstr">
      <vt:lpstr>Перечень 2020-2022</vt:lpstr>
      <vt:lpstr>Табл 4_NEW</vt:lpstr>
      <vt:lpstr>сводные</vt:lpstr>
      <vt:lpstr>Табл 5_NEW</vt:lpstr>
      <vt:lpstr>СравнитТабл</vt:lpstr>
      <vt:lpstr>'Перечень 2020-2022'!Заголовки_для_печати</vt:lpstr>
      <vt:lpstr>СравнитТабл!Заголовки_для_печати</vt:lpstr>
      <vt:lpstr>'Табл 5_NEW'!Заголовки_для_печати</vt:lpstr>
      <vt:lpstr>'Перечень 2020-2022'!Область_печати</vt:lpstr>
      <vt:lpstr>СравнитТабл!Область_печати</vt:lpstr>
      <vt:lpstr>'Табл 5_NEW'!Область_печати</vt:lpstr>
    </vt:vector>
  </TitlesOfParts>
  <Company>Департамент труда и занятости населения НСО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Зайцева Дарья Михайловна</dc:creator>
  <cp:lastModifiedBy>Зайцева Дарья Михайловна</cp:lastModifiedBy>
  <cp:lastPrinted>2021-04-01T04:59:39Z</cp:lastPrinted>
  <dcterms:created xsi:type="dcterms:W3CDTF">2019-10-23T11:24:13Z</dcterms:created>
  <dcterms:modified xsi:type="dcterms:W3CDTF">2021-04-16T05:38:31Z</dcterms:modified>
</cp:coreProperties>
</file>