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ои документы\2020\1.РЕГ.ПРОГРАММА\Изменения в заявку 2021 под ДОП\Программа\"/>
    </mc:Choice>
  </mc:AlternateContent>
  <bookViews>
    <workbookView xWindow="0" yWindow="0" windowWidth="28800" windowHeight="11400"/>
  </bookViews>
  <sheets>
    <sheet name="Форма 4" sheetId="1" r:id="rId1"/>
  </sheets>
  <definedNames>
    <definedName name="_xlnm.Print_Titles" localSheetId="0">'Форма 4'!$9:$12</definedName>
    <definedName name="_xlnm.Print_Area" localSheetId="0">'Форма 4'!$A$1:$R$60</definedName>
  </definedNames>
  <calcPr calcId="162913"/>
</workbook>
</file>

<file path=xl/calcChain.xml><?xml version="1.0" encoding="utf-8"?>
<calcChain xmlns="http://schemas.openxmlformats.org/spreadsheetml/2006/main">
  <c r="R60" i="1" l="1"/>
  <c r="R59" i="1" s="1"/>
  <c r="J60" i="1"/>
  <c r="J59" i="1" s="1"/>
  <c r="Q59" i="1"/>
  <c r="P59" i="1"/>
  <c r="O59" i="1"/>
  <c r="N59" i="1"/>
  <c r="M59" i="1"/>
  <c r="L59" i="1"/>
  <c r="K59" i="1"/>
  <c r="I59" i="1"/>
  <c r="H59" i="1"/>
  <c r="G59" i="1"/>
  <c r="F59" i="1"/>
  <c r="E59" i="1"/>
  <c r="D59" i="1"/>
  <c r="C59" i="1"/>
  <c r="R58" i="1"/>
  <c r="J58" i="1"/>
  <c r="R57" i="1"/>
  <c r="J57" i="1"/>
  <c r="R56" i="1"/>
  <c r="J56" i="1"/>
  <c r="Q55" i="1"/>
  <c r="P55" i="1"/>
  <c r="O55" i="1"/>
  <c r="N55" i="1"/>
  <c r="M55" i="1"/>
  <c r="L55" i="1"/>
  <c r="K55" i="1"/>
  <c r="I55" i="1"/>
  <c r="H55" i="1"/>
  <c r="G55" i="1"/>
  <c r="F55" i="1"/>
  <c r="E55" i="1"/>
  <c r="D55" i="1"/>
  <c r="C55" i="1"/>
  <c r="R54" i="1"/>
  <c r="J54" i="1"/>
  <c r="R53" i="1"/>
  <c r="J53" i="1"/>
  <c r="R52" i="1"/>
  <c r="J52" i="1"/>
  <c r="Q51" i="1"/>
  <c r="P51" i="1"/>
  <c r="O51" i="1"/>
  <c r="N51" i="1"/>
  <c r="M51" i="1"/>
  <c r="L51" i="1"/>
  <c r="K51" i="1"/>
  <c r="I51" i="1"/>
  <c r="H51" i="1"/>
  <c r="G51" i="1"/>
  <c r="F51" i="1"/>
  <c r="E51" i="1"/>
  <c r="D51" i="1"/>
  <c r="C51" i="1"/>
  <c r="R50" i="1"/>
  <c r="J50" i="1"/>
  <c r="R49" i="1"/>
  <c r="J49" i="1"/>
  <c r="R48" i="1"/>
  <c r="J48" i="1"/>
  <c r="R47" i="1"/>
  <c r="J47" i="1"/>
  <c r="R46" i="1"/>
  <c r="J46" i="1"/>
  <c r="R45" i="1"/>
  <c r="J45" i="1"/>
  <c r="Q44" i="1"/>
  <c r="P44" i="1"/>
  <c r="O44" i="1"/>
  <c r="N44" i="1"/>
  <c r="M44" i="1"/>
  <c r="L44" i="1"/>
  <c r="K44" i="1"/>
  <c r="I44" i="1"/>
  <c r="H44" i="1"/>
  <c r="G44" i="1"/>
  <c r="F44" i="1"/>
  <c r="E44" i="1"/>
  <c r="D44" i="1"/>
  <c r="C44" i="1"/>
  <c r="R43" i="1"/>
  <c r="J43" i="1"/>
  <c r="R42" i="1"/>
  <c r="J42" i="1"/>
  <c r="R41" i="1"/>
  <c r="J41" i="1"/>
  <c r="R40" i="1"/>
  <c r="J40" i="1"/>
  <c r="R39" i="1"/>
  <c r="J39" i="1"/>
  <c r="R38" i="1"/>
  <c r="J38" i="1"/>
  <c r="R37" i="1"/>
  <c r="J37" i="1"/>
  <c r="R36" i="1"/>
  <c r="J36" i="1"/>
  <c r="R35" i="1"/>
  <c r="J35" i="1"/>
  <c r="Q34" i="1"/>
  <c r="P34" i="1"/>
  <c r="O34" i="1"/>
  <c r="N34" i="1"/>
  <c r="M34" i="1"/>
  <c r="L34" i="1"/>
  <c r="K34" i="1"/>
  <c r="I34" i="1"/>
  <c r="H34" i="1"/>
  <c r="G34" i="1"/>
  <c r="F34" i="1"/>
  <c r="E34" i="1"/>
  <c r="D34" i="1"/>
  <c r="C34" i="1"/>
  <c r="R33" i="1"/>
  <c r="J33" i="1"/>
  <c r="R32" i="1"/>
  <c r="J32" i="1"/>
  <c r="R31" i="1"/>
  <c r="J31" i="1"/>
  <c r="R30" i="1"/>
  <c r="J30" i="1"/>
  <c r="R29" i="1"/>
  <c r="J29" i="1"/>
  <c r="R28" i="1"/>
  <c r="J28" i="1"/>
  <c r="R27" i="1"/>
  <c r="J27" i="1"/>
  <c r="R26" i="1"/>
  <c r="J26" i="1"/>
  <c r="Q25" i="1"/>
  <c r="P25" i="1"/>
  <c r="O25" i="1"/>
  <c r="N25" i="1"/>
  <c r="M25" i="1"/>
  <c r="L25" i="1"/>
  <c r="K25" i="1"/>
  <c r="I25" i="1"/>
  <c r="H25" i="1"/>
  <c r="G25" i="1"/>
  <c r="F25" i="1"/>
  <c r="E25" i="1"/>
  <c r="D25" i="1"/>
  <c r="C25" i="1"/>
  <c r="R24" i="1"/>
  <c r="J24" i="1"/>
  <c r="R23" i="1"/>
  <c r="J23" i="1"/>
  <c r="R22" i="1"/>
  <c r="J22" i="1"/>
  <c r="R21" i="1"/>
  <c r="J21" i="1"/>
  <c r="R20" i="1"/>
  <c r="J20" i="1"/>
  <c r="R19" i="1"/>
  <c r="J19" i="1"/>
  <c r="R18" i="1"/>
  <c r="J18" i="1"/>
  <c r="R17" i="1"/>
  <c r="J17" i="1"/>
  <c r="R16" i="1"/>
  <c r="J16" i="1"/>
  <c r="Q15" i="1"/>
  <c r="P15" i="1"/>
  <c r="O15" i="1"/>
  <c r="N15" i="1"/>
  <c r="M15" i="1"/>
  <c r="L15" i="1"/>
  <c r="K15" i="1"/>
  <c r="I15" i="1"/>
  <c r="H15" i="1"/>
  <c r="G15" i="1"/>
  <c r="F15" i="1"/>
  <c r="E15" i="1"/>
  <c r="D15" i="1"/>
  <c r="C15" i="1"/>
  <c r="R55" i="1" l="1"/>
  <c r="J15" i="1"/>
  <c r="E14" i="1"/>
  <c r="E13" i="1" s="1"/>
  <c r="J34" i="1"/>
  <c r="J51" i="1"/>
  <c r="J55" i="1"/>
  <c r="M14" i="1"/>
  <c r="M13" i="1" s="1"/>
  <c r="R15" i="1"/>
  <c r="R25" i="1"/>
  <c r="R51" i="1"/>
  <c r="N14" i="1"/>
  <c r="N13" i="1" s="1"/>
  <c r="F14" i="1"/>
  <c r="F13" i="1" s="1"/>
  <c r="O14" i="1"/>
  <c r="O13" i="1" s="1"/>
  <c r="C14" i="1"/>
  <c r="C13" i="1" s="1"/>
  <c r="I14" i="1"/>
  <c r="I13" i="1" s="1"/>
  <c r="J44" i="1"/>
  <c r="K14" i="1"/>
  <c r="K13" i="1" s="1"/>
  <c r="G14" i="1"/>
  <c r="G13" i="1" s="1"/>
  <c r="Q14" i="1"/>
  <c r="Q13" i="1" s="1"/>
  <c r="R44" i="1"/>
  <c r="L14" i="1"/>
  <c r="L13" i="1" s="1"/>
  <c r="J25" i="1"/>
  <c r="P14" i="1"/>
  <c r="P13" i="1" s="1"/>
  <c r="D14" i="1"/>
  <c r="D13" i="1" s="1"/>
  <c r="H14" i="1"/>
  <c r="H13" i="1" s="1"/>
  <c r="R34" i="1"/>
  <c r="R14" i="1" l="1"/>
  <c r="R13" i="1" s="1"/>
  <c r="J14" i="1"/>
  <c r="J13" i="1" s="1"/>
</calcChain>
</file>

<file path=xl/sharedStrings.xml><?xml version="1.0" encoding="utf-8"?>
<sst xmlns="http://schemas.openxmlformats.org/spreadsheetml/2006/main" count="454" uniqueCount="43">
  <si>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</si>
  <si>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</si>
  <si>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</si>
  <si>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Всего</t>
  </si>
  <si>
    <t>кв.м</t>
  </si>
  <si>
    <t>Всего подлежит переселению в 2019 – 2025 гг.</t>
  </si>
  <si>
    <t>x</t>
  </si>
  <si>
    <t xml:space="preserve">ПРИЛОЖЕНИЕ № 4
к постановлению Правительства 
Новосибирской области 
от ________________ № _______
</t>
  </si>
  <si>
    <t>«ПРИЛОЖЕНИЕ № 5
 к Региональной адресной программе 
Новосибирской области по переселению
граждан из аварийного жилищного фонда
 на 2019-2025 годы</t>
  </si>
  <si>
    <t>Всего по этапу 2019 года</t>
  </si>
  <si>
    <t>город Искитим</t>
  </si>
  <si>
    <t xml:space="preserve">город Новосибирск </t>
  </si>
  <si>
    <t>город Куйбышев Куйбышевского района</t>
  </si>
  <si>
    <t>Бажинский сельсовет Маслянинского района</t>
  </si>
  <si>
    <t>Вагайцевский сельсовет Ордынского района</t>
  </si>
  <si>
    <t>Бобровский сельсовет Сузунского района</t>
  </si>
  <si>
    <t>город Тогучин Тогучинского района</t>
  </si>
  <si>
    <t>город Черепаново Черепановского района</t>
  </si>
  <si>
    <t>город Чулым Чулымского  района</t>
  </si>
  <si>
    <t>Всего по этапу 2020 года</t>
  </si>
  <si>
    <t>город Болотное Болотнинского  района</t>
  </si>
  <si>
    <t>Доволенский сельсовет Доволенского района</t>
  </si>
  <si>
    <t>город Купино Купинского района</t>
  </si>
  <si>
    <t>рабочий поселок Дорогино Черепановского района</t>
  </si>
  <si>
    <t>рабочий поселок Посевная Черепановского района</t>
  </si>
  <si>
    <t>город Чулым Чулымского района</t>
  </si>
  <si>
    <t>Всего по этапу 2021 года</t>
  </si>
  <si>
    <t>город Барабинск Барабинского муниципального района</t>
  </si>
  <si>
    <t>город Новосибирск</t>
  </si>
  <si>
    <t xml:space="preserve">город Обь </t>
  </si>
  <si>
    <t>Ташаринский сельсовет Мошковского района</t>
  </si>
  <si>
    <t>Березовский сельсовет Новосибирского района</t>
  </si>
  <si>
    <t>город Татарск Татарского района</t>
  </si>
  <si>
    <t>Всего по этапу 2022 года</t>
  </si>
  <si>
    <t>Барышевский сельсовет Новосибирского района</t>
  </si>
  <si>
    <t>Всего по этапу 2023 года</t>
  </si>
  <si>
    <t>Всего по этапу 2024 года</t>
  </si>
  <si>
    <t>По иным программам Новосибирской области, в рамках которых не предусмотрено финансирование за счет средств Фонда, в том числе:</t>
  </si>
  <si>
    <t>Всего по адресной программе Новосибирской области по переселению граждан из аварийного жилищного фонда на 2019-2025 годы, в рамках которой предусмотрено финансирование за счет средств Фонда реформирования жилищно-коммунального хозяйства, в том числе:</t>
  </si>
  <si>
    <t>_________».</t>
  </si>
  <si>
    <t>Расселяемая площадь, по годам:</t>
  </si>
  <si>
    <t>Количество переселяемых жителей, по годам:</t>
  </si>
  <si>
    <t>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</si>
</sst>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₽&quot;;[Red]\-#,##0.00\ &quot;₽&quot;"/>
    <numFmt numFmtId="164" formatCode="#,##0.00_ ;\-#,##0.00\ "/>
    <numFmt numFmtId="165" formatCode="#,##0_ ;\-#,##0\ "/>
  </numFmts>
  <fonts count="11" x14ac:knownFonts="1">
    <font>
      <sz val="11"/>
      <color rgb="FF000000"/>
      <name val="Calibri"/>
    </font>
    <font>
      <b/>
      <sz val="14"/>
      <color rgb="FF000000"/>
      <name val="Times New Roman"/>
    </font>
    <font>
      <sz val="14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6"/>
      <color rgb="FF000000"/>
      <name val="Times New Roman"/>
    </font>
    <font>
      <sz val="24"/>
      <color theme="1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zoomScale="60" zoomScaleNormal="60" workbookViewId="0">
      <selection activeCell="J14" sqref="J14"/>
    </sheetView>
  </sheetViews>
  <sheetFormatPr defaultRowHeight="15" x14ac:dyDescent="0.25"/>
  <cols>
    <col min="1" max="1" width="6.42578125" customWidth="1"/>
    <col min="2" max="2" width="46.7109375" style="1" customWidth="1"/>
    <col min="3" max="18" width="20.7109375" customWidth="1"/>
  </cols>
  <sheetData>
    <row r="1" spans="1:21" ht="144.75" customHeight="1" x14ac:dyDescent="0.25">
      <c r="A1" s="5"/>
      <c r="B1" s="5"/>
      <c r="C1" s="5"/>
      <c r="D1" s="6"/>
      <c r="E1" s="7"/>
      <c r="F1" s="7"/>
      <c r="G1" s="5"/>
      <c r="H1" s="5"/>
      <c r="I1" s="5"/>
      <c r="J1" s="5"/>
      <c r="K1" s="5"/>
      <c r="L1" s="5"/>
      <c r="M1" s="23" t="s">
        <v>7</v>
      </c>
      <c r="N1" s="23"/>
      <c r="O1" s="23"/>
      <c r="P1" s="23"/>
      <c r="Q1" s="23"/>
      <c r="R1" s="23"/>
      <c r="S1" s="8"/>
      <c r="T1" s="5"/>
      <c r="U1" s="5"/>
    </row>
    <row r="2" spans="1:21" ht="162.75" customHeight="1" x14ac:dyDescent="0.25">
      <c r="A2" s="5"/>
      <c r="B2" s="5"/>
      <c r="C2" s="5"/>
      <c r="D2" s="6"/>
      <c r="E2" s="7"/>
      <c r="F2" s="7"/>
      <c r="G2" s="5"/>
      <c r="H2" s="5"/>
      <c r="I2" s="5"/>
      <c r="J2" s="5"/>
      <c r="K2" s="5"/>
      <c r="L2" s="5"/>
      <c r="M2" s="23" t="s">
        <v>8</v>
      </c>
      <c r="N2" s="23"/>
      <c r="O2" s="23"/>
      <c r="P2" s="23"/>
      <c r="Q2" s="23"/>
      <c r="R2" s="23"/>
      <c r="S2" s="9"/>
      <c r="T2" s="5"/>
      <c r="U2" s="5"/>
    </row>
    <row r="3" spans="1:21" ht="18.75" customHeight="1" x14ac:dyDescent="0.3">
      <c r="A3" s="5"/>
      <c r="B3" s="5"/>
      <c r="C3" s="5"/>
      <c r="D3" s="6"/>
      <c r="E3" s="7"/>
      <c r="F3" s="7"/>
      <c r="G3" s="5"/>
      <c r="H3" s="5"/>
      <c r="I3" s="5"/>
      <c r="J3" s="5"/>
      <c r="K3" s="5"/>
      <c r="L3" s="5"/>
      <c r="M3" s="5"/>
      <c r="N3" s="5"/>
      <c r="O3" s="12"/>
      <c r="P3" s="18"/>
      <c r="Q3" s="18"/>
      <c r="R3" s="18"/>
      <c r="S3" s="9"/>
      <c r="T3" s="9"/>
      <c r="U3" s="5"/>
    </row>
    <row r="4" spans="1:21" ht="25.5" customHeight="1" x14ac:dyDescent="0.25">
      <c r="A4" s="5"/>
      <c r="B4" s="5"/>
      <c r="C4" s="5"/>
      <c r="D4" s="6"/>
      <c r="E4" s="7"/>
      <c r="F4" s="7"/>
      <c r="G4" s="5"/>
      <c r="H4" s="5"/>
      <c r="I4" s="5"/>
      <c r="J4" s="5"/>
      <c r="K4" s="5"/>
      <c r="L4" s="5"/>
      <c r="M4" s="5"/>
      <c r="N4" s="18"/>
      <c r="O4" s="18"/>
      <c r="P4" s="18"/>
      <c r="Q4" s="18"/>
      <c r="R4" s="18"/>
      <c r="S4" s="9"/>
      <c r="T4" s="9"/>
      <c r="U4" s="5"/>
    </row>
    <row r="6" spans="1:21" ht="9" customHeight="1" x14ac:dyDescent="0.25"/>
    <row r="7" spans="1:21" ht="48.75" customHeight="1" x14ac:dyDescent="0.25">
      <c r="A7" s="2"/>
      <c r="B7" s="24" t="s">
        <v>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3"/>
    </row>
    <row r="9" spans="1:21" ht="20.25" customHeight="1" x14ac:dyDescent="0.25">
      <c r="A9" s="19" t="s">
        <v>1</v>
      </c>
      <c r="B9" s="22" t="s">
        <v>2</v>
      </c>
      <c r="C9" s="27" t="s">
        <v>40</v>
      </c>
      <c r="D9" s="27"/>
      <c r="E9" s="27"/>
      <c r="F9" s="27"/>
      <c r="G9" s="27"/>
      <c r="H9" s="27"/>
      <c r="I9" s="27"/>
      <c r="J9" s="27"/>
      <c r="K9" s="27" t="s">
        <v>41</v>
      </c>
      <c r="L9" s="27"/>
      <c r="M9" s="27"/>
      <c r="N9" s="27"/>
      <c r="O9" s="27"/>
      <c r="P9" s="27"/>
      <c r="Q9" s="27"/>
      <c r="R9" s="27"/>
    </row>
    <row r="10" spans="1:21" ht="20.25" customHeight="1" x14ac:dyDescent="0.25">
      <c r="A10" s="20"/>
      <c r="B10" s="22"/>
      <c r="C10" s="28">
        <v>2019</v>
      </c>
      <c r="D10" s="28">
        <v>2020</v>
      </c>
      <c r="E10" s="28">
        <v>2021</v>
      </c>
      <c r="F10" s="28">
        <v>2022</v>
      </c>
      <c r="G10" s="28">
        <v>2023</v>
      </c>
      <c r="H10" s="28">
        <v>2024</v>
      </c>
      <c r="I10" s="28">
        <v>2025</v>
      </c>
      <c r="J10" s="28" t="s">
        <v>3</v>
      </c>
      <c r="K10" s="28">
        <v>2019</v>
      </c>
      <c r="L10" s="28">
        <v>2020</v>
      </c>
      <c r="M10" s="28">
        <v>2021</v>
      </c>
      <c r="N10" s="28">
        <v>2022</v>
      </c>
      <c r="O10" s="28">
        <v>2023</v>
      </c>
      <c r="P10" s="28">
        <v>2024</v>
      </c>
      <c r="Q10" s="28">
        <v>2025</v>
      </c>
      <c r="R10" s="28" t="s">
        <v>3</v>
      </c>
    </row>
    <row r="11" spans="1:21" ht="20.25" customHeight="1" x14ac:dyDescent="0.25">
      <c r="A11" s="21"/>
      <c r="B11" s="22"/>
      <c r="C11" s="29" t="s">
        <v>4</v>
      </c>
      <c r="D11" s="29" t="s">
        <v>4</v>
      </c>
      <c r="E11" s="29" t="s">
        <v>4</v>
      </c>
      <c r="F11" s="28" t="s">
        <v>4</v>
      </c>
      <c r="G11" s="28" t="s">
        <v>4</v>
      </c>
      <c r="H11" s="28" t="s">
        <v>4</v>
      </c>
      <c r="I11" s="28" t="s">
        <v>4</v>
      </c>
      <c r="J11" s="28" t="s">
        <v>4</v>
      </c>
      <c r="K11" s="29" t="s">
        <v>42</v>
      </c>
      <c r="L11" s="29" t="s">
        <v>42</v>
      </c>
      <c r="M11" s="29" t="s">
        <v>42</v>
      </c>
      <c r="N11" s="29" t="s">
        <v>42</v>
      </c>
      <c r="O11" s="29" t="s">
        <v>42</v>
      </c>
      <c r="P11" s="29" t="s">
        <v>42</v>
      </c>
      <c r="Q11" s="29" t="s">
        <v>42</v>
      </c>
      <c r="R11" s="29" t="s">
        <v>42</v>
      </c>
    </row>
    <row r="12" spans="1:21" ht="20.25" customHeigh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  <c r="R12" s="11">
        <v>18</v>
      </c>
    </row>
    <row r="13" spans="1:21" ht="47.25" customHeight="1" x14ac:dyDescent="0.25">
      <c r="A13" s="10"/>
      <c r="B13" s="13" t="s">
        <v>5</v>
      </c>
      <c r="C13" s="14">
        <f t="shared" ref="C13:R13" si="0">SUM(C14,C59)</f>
        <v>11573.699999999999</v>
      </c>
      <c r="D13" s="14">
        <f t="shared" si="0"/>
        <v>15176.380000000001</v>
      </c>
      <c r="E13" s="14">
        <f t="shared" si="0"/>
        <v>18919.919999999998</v>
      </c>
      <c r="F13" s="14">
        <f t="shared" si="0"/>
        <v>13263.22</v>
      </c>
      <c r="G13" s="14">
        <f t="shared" si="0"/>
        <v>24731.85</v>
      </c>
      <c r="H13" s="14">
        <f t="shared" si="0"/>
        <v>22133.690000000002</v>
      </c>
      <c r="I13" s="14">
        <f t="shared" si="0"/>
        <v>1101.1999999999998</v>
      </c>
      <c r="J13" s="14">
        <f t="shared" si="0"/>
        <v>106899.96</v>
      </c>
      <c r="K13" s="14">
        <f t="shared" si="0"/>
        <v>844</v>
      </c>
      <c r="L13" s="14">
        <f t="shared" si="0"/>
        <v>925</v>
      </c>
      <c r="M13" s="14">
        <f t="shared" si="0"/>
        <v>1331</v>
      </c>
      <c r="N13" s="14">
        <f t="shared" si="0"/>
        <v>795</v>
      </c>
      <c r="O13" s="14">
        <f t="shared" si="0"/>
        <v>1548</v>
      </c>
      <c r="P13" s="14">
        <f t="shared" si="0"/>
        <v>1407</v>
      </c>
      <c r="Q13" s="14">
        <f t="shared" si="0"/>
        <v>65</v>
      </c>
      <c r="R13" s="14">
        <f t="shared" si="0"/>
        <v>6915</v>
      </c>
    </row>
    <row r="14" spans="1:21" ht="211.5" customHeight="1" x14ac:dyDescent="0.25">
      <c r="A14" s="4"/>
      <c r="B14" s="25" t="s">
        <v>38</v>
      </c>
      <c r="C14" s="14">
        <f t="shared" ref="C14:R14" si="1">SUM(C15,C25,C34,C44,C51,C55)</f>
        <v>3056.14</v>
      </c>
      <c r="D14" s="14">
        <f t="shared" si="1"/>
        <v>11368.45</v>
      </c>
      <c r="E14" s="14">
        <f t="shared" si="1"/>
        <v>11384.64</v>
      </c>
      <c r="F14" s="15">
        <f t="shared" si="1"/>
        <v>13263.22</v>
      </c>
      <c r="G14" s="15">
        <f t="shared" si="1"/>
        <v>24731.85</v>
      </c>
      <c r="H14" s="15">
        <f t="shared" si="1"/>
        <v>22133.690000000002</v>
      </c>
      <c r="I14" s="15">
        <f t="shared" si="1"/>
        <v>1101.1999999999998</v>
      </c>
      <c r="J14" s="15">
        <f t="shared" si="1"/>
        <v>87039.19</v>
      </c>
      <c r="K14" s="16">
        <f t="shared" si="1"/>
        <v>192</v>
      </c>
      <c r="L14" s="16">
        <f t="shared" si="1"/>
        <v>679</v>
      </c>
      <c r="M14" s="16">
        <f t="shared" si="1"/>
        <v>689</v>
      </c>
      <c r="N14" s="16">
        <f t="shared" si="1"/>
        <v>795</v>
      </c>
      <c r="O14" s="16">
        <f t="shared" si="1"/>
        <v>1548</v>
      </c>
      <c r="P14" s="17">
        <f t="shared" si="1"/>
        <v>1407</v>
      </c>
      <c r="Q14" s="17">
        <f t="shared" si="1"/>
        <v>65</v>
      </c>
      <c r="R14" s="17">
        <f t="shared" si="1"/>
        <v>5375</v>
      </c>
    </row>
    <row r="15" spans="1:21" ht="18.75" customHeight="1" x14ac:dyDescent="0.25">
      <c r="A15" s="4"/>
      <c r="B15" s="25" t="s">
        <v>9</v>
      </c>
      <c r="C15" s="14">
        <f t="shared" ref="C15:I15" si="2">IF(COUNTIF(C16:C24,"&lt;&gt;x")&gt;0,SUM(C16:C24),"x")</f>
        <v>3056.14</v>
      </c>
      <c r="D15" s="14">
        <f t="shared" si="2"/>
        <v>8396.65</v>
      </c>
      <c r="E15" s="14" t="str">
        <f t="shared" si="2"/>
        <v>x</v>
      </c>
      <c r="F15" s="14" t="str">
        <f t="shared" si="2"/>
        <v>x</v>
      </c>
      <c r="G15" s="14" t="str">
        <f t="shared" si="2"/>
        <v>x</v>
      </c>
      <c r="H15" s="14" t="str">
        <f t="shared" si="2"/>
        <v>x</v>
      </c>
      <c r="I15" s="14" t="str">
        <f t="shared" si="2"/>
        <v>x</v>
      </c>
      <c r="J15" s="15">
        <f>SUM(J16:J24)</f>
        <v>11452.790000000003</v>
      </c>
      <c r="K15" s="16">
        <f t="shared" ref="K15:Q15" si="3">IF(COUNTIF(K16:K24,"&lt;&gt;x")&gt;0,SUM(K16:K24),"x")</f>
        <v>192</v>
      </c>
      <c r="L15" s="16">
        <f t="shared" si="3"/>
        <v>511</v>
      </c>
      <c r="M15" s="16" t="str">
        <f t="shared" si="3"/>
        <v>x</v>
      </c>
      <c r="N15" s="16" t="str">
        <f t="shared" si="3"/>
        <v>x</v>
      </c>
      <c r="O15" s="16" t="str">
        <f t="shared" si="3"/>
        <v>x</v>
      </c>
      <c r="P15" s="16" t="str">
        <f t="shared" si="3"/>
        <v>x</v>
      </c>
      <c r="Q15" s="16" t="str">
        <f t="shared" si="3"/>
        <v>x</v>
      </c>
      <c r="R15" s="17">
        <f>SUM(R16:R24)</f>
        <v>703</v>
      </c>
    </row>
    <row r="16" spans="1:21" ht="20.25" x14ac:dyDescent="0.25">
      <c r="A16" s="11">
        <v>1</v>
      </c>
      <c r="B16" s="25" t="s">
        <v>10</v>
      </c>
      <c r="C16" s="14">
        <v>752.08</v>
      </c>
      <c r="D16" s="14">
        <v>1339</v>
      </c>
      <c r="E16" s="14" t="s">
        <v>6</v>
      </c>
      <c r="F16" s="15" t="s">
        <v>6</v>
      </c>
      <c r="G16" s="15" t="s">
        <v>6</v>
      </c>
      <c r="H16" s="15" t="s">
        <v>6</v>
      </c>
      <c r="I16" s="15" t="s">
        <v>6</v>
      </c>
      <c r="J16" s="15">
        <f t="shared" ref="J16:J24" si="4">SUM(C16:I16)</f>
        <v>2091.08</v>
      </c>
      <c r="K16" s="16">
        <v>51</v>
      </c>
      <c r="L16" s="16">
        <v>59</v>
      </c>
      <c r="M16" s="16" t="s">
        <v>6</v>
      </c>
      <c r="N16" s="16" t="s">
        <v>6</v>
      </c>
      <c r="O16" s="16" t="s">
        <v>6</v>
      </c>
      <c r="P16" s="17" t="s">
        <v>6</v>
      </c>
      <c r="Q16" s="17" t="s">
        <v>6</v>
      </c>
      <c r="R16" s="17">
        <f t="shared" ref="R16:R24" si="5">SUM(K16:Q16)</f>
        <v>110</v>
      </c>
    </row>
    <row r="17" spans="1:18" ht="20.25" x14ac:dyDescent="0.25">
      <c r="A17" s="11">
        <v>2</v>
      </c>
      <c r="B17" s="25" t="s">
        <v>11</v>
      </c>
      <c r="C17" s="14">
        <v>0</v>
      </c>
      <c r="D17" s="14">
        <v>4077.3</v>
      </c>
      <c r="E17" s="14" t="s">
        <v>6</v>
      </c>
      <c r="F17" s="15" t="s">
        <v>6</v>
      </c>
      <c r="G17" s="15" t="s">
        <v>6</v>
      </c>
      <c r="H17" s="15" t="s">
        <v>6</v>
      </c>
      <c r="I17" s="15" t="s">
        <v>6</v>
      </c>
      <c r="J17" s="15">
        <f t="shared" si="4"/>
        <v>4077.3</v>
      </c>
      <c r="K17" s="16">
        <v>0</v>
      </c>
      <c r="L17" s="16">
        <v>277</v>
      </c>
      <c r="M17" s="16" t="s">
        <v>6</v>
      </c>
      <c r="N17" s="16" t="s">
        <v>6</v>
      </c>
      <c r="O17" s="16" t="s">
        <v>6</v>
      </c>
      <c r="P17" s="17" t="s">
        <v>6</v>
      </c>
      <c r="Q17" s="17" t="s">
        <v>6</v>
      </c>
      <c r="R17" s="17">
        <f t="shared" si="5"/>
        <v>277</v>
      </c>
    </row>
    <row r="18" spans="1:18" ht="40.5" x14ac:dyDescent="0.25">
      <c r="A18" s="11">
        <v>3</v>
      </c>
      <c r="B18" s="25" t="s">
        <v>12</v>
      </c>
      <c r="C18" s="14">
        <v>273</v>
      </c>
      <c r="D18" s="14">
        <v>352.1</v>
      </c>
      <c r="E18" s="14" t="s">
        <v>6</v>
      </c>
      <c r="F18" s="15" t="s">
        <v>6</v>
      </c>
      <c r="G18" s="15" t="s">
        <v>6</v>
      </c>
      <c r="H18" s="15" t="s">
        <v>6</v>
      </c>
      <c r="I18" s="15" t="s">
        <v>6</v>
      </c>
      <c r="J18" s="15">
        <f t="shared" si="4"/>
        <v>625.1</v>
      </c>
      <c r="K18" s="16">
        <v>14</v>
      </c>
      <c r="L18" s="16">
        <v>13</v>
      </c>
      <c r="M18" s="16" t="s">
        <v>6</v>
      </c>
      <c r="N18" s="16" t="s">
        <v>6</v>
      </c>
      <c r="O18" s="16" t="s">
        <v>6</v>
      </c>
      <c r="P18" s="17" t="s">
        <v>6</v>
      </c>
      <c r="Q18" s="17" t="s">
        <v>6</v>
      </c>
      <c r="R18" s="17">
        <f t="shared" si="5"/>
        <v>27</v>
      </c>
    </row>
    <row r="19" spans="1:18" ht="40.5" x14ac:dyDescent="0.25">
      <c r="A19" s="11">
        <v>4</v>
      </c>
      <c r="B19" s="25" t="s">
        <v>13</v>
      </c>
      <c r="C19" s="14">
        <v>1634.96</v>
      </c>
      <c r="D19" s="14">
        <v>822.8</v>
      </c>
      <c r="E19" s="14" t="s">
        <v>6</v>
      </c>
      <c r="F19" s="15" t="s">
        <v>6</v>
      </c>
      <c r="G19" s="15" t="s">
        <v>6</v>
      </c>
      <c r="H19" s="15" t="s">
        <v>6</v>
      </c>
      <c r="I19" s="15" t="s">
        <v>6</v>
      </c>
      <c r="J19" s="15">
        <f t="shared" si="4"/>
        <v>2457.7600000000002</v>
      </c>
      <c r="K19" s="16">
        <v>105</v>
      </c>
      <c r="L19" s="16">
        <v>44</v>
      </c>
      <c r="M19" s="16" t="s">
        <v>6</v>
      </c>
      <c r="N19" s="16" t="s">
        <v>6</v>
      </c>
      <c r="O19" s="16" t="s">
        <v>6</v>
      </c>
      <c r="P19" s="17" t="s">
        <v>6</v>
      </c>
      <c r="Q19" s="17" t="s">
        <v>6</v>
      </c>
      <c r="R19" s="17">
        <f t="shared" si="5"/>
        <v>149</v>
      </c>
    </row>
    <row r="20" spans="1:18" ht="40.5" x14ac:dyDescent="0.25">
      <c r="A20" s="11">
        <v>5</v>
      </c>
      <c r="B20" s="25" t="s">
        <v>14</v>
      </c>
      <c r="C20" s="14">
        <v>0</v>
      </c>
      <c r="D20" s="14">
        <v>601</v>
      </c>
      <c r="E20" s="14" t="s">
        <v>6</v>
      </c>
      <c r="F20" s="15" t="s">
        <v>6</v>
      </c>
      <c r="G20" s="15" t="s">
        <v>6</v>
      </c>
      <c r="H20" s="15" t="s">
        <v>6</v>
      </c>
      <c r="I20" s="15" t="s">
        <v>6</v>
      </c>
      <c r="J20" s="15">
        <f t="shared" si="4"/>
        <v>601</v>
      </c>
      <c r="K20" s="16">
        <v>0</v>
      </c>
      <c r="L20" s="16">
        <v>30</v>
      </c>
      <c r="M20" s="16" t="s">
        <v>6</v>
      </c>
      <c r="N20" s="16" t="s">
        <v>6</v>
      </c>
      <c r="O20" s="16" t="s">
        <v>6</v>
      </c>
      <c r="P20" s="17" t="s">
        <v>6</v>
      </c>
      <c r="Q20" s="17" t="s">
        <v>6</v>
      </c>
      <c r="R20" s="17">
        <f t="shared" si="5"/>
        <v>30</v>
      </c>
    </row>
    <row r="21" spans="1:18" ht="40.5" x14ac:dyDescent="0.25">
      <c r="A21" s="11">
        <v>6</v>
      </c>
      <c r="B21" s="25" t="s">
        <v>15</v>
      </c>
      <c r="C21" s="14">
        <v>0</v>
      </c>
      <c r="D21" s="14">
        <v>217.95</v>
      </c>
      <c r="E21" s="14" t="s">
        <v>6</v>
      </c>
      <c r="F21" s="15" t="s">
        <v>6</v>
      </c>
      <c r="G21" s="15" t="s">
        <v>6</v>
      </c>
      <c r="H21" s="15" t="s">
        <v>6</v>
      </c>
      <c r="I21" s="15" t="s">
        <v>6</v>
      </c>
      <c r="J21" s="15">
        <f t="shared" si="4"/>
        <v>217.95</v>
      </c>
      <c r="K21" s="16">
        <v>0</v>
      </c>
      <c r="L21" s="16">
        <v>10</v>
      </c>
      <c r="M21" s="16" t="s">
        <v>6</v>
      </c>
      <c r="N21" s="16" t="s">
        <v>6</v>
      </c>
      <c r="O21" s="16" t="s">
        <v>6</v>
      </c>
      <c r="P21" s="17" t="s">
        <v>6</v>
      </c>
      <c r="Q21" s="17" t="s">
        <v>6</v>
      </c>
      <c r="R21" s="17">
        <f t="shared" si="5"/>
        <v>10</v>
      </c>
    </row>
    <row r="22" spans="1:18" ht="40.5" x14ac:dyDescent="0.25">
      <c r="A22" s="11">
        <v>7</v>
      </c>
      <c r="B22" s="25" t="s">
        <v>16</v>
      </c>
      <c r="C22" s="14">
        <v>0</v>
      </c>
      <c r="D22" s="14">
        <v>795.2</v>
      </c>
      <c r="E22" s="14" t="s">
        <v>6</v>
      </c>
      <c r="F22" s="15" t="s">
        <v>6</v>
      </c>
      <c r="G22" s="15" t="s">
        <v>6</v>
      </c>
      <c r="H22" s="15" t="s">
        <v>6</v>
      </c>
      <c r="I22" s="15" t="s">
        <v>6</v>
      </c>
      <c r="J22" s="15">
        <f t="shared" si="4"/>
        <v>795.2</v>
      </c>
      <c r="K22" s="16">
        <v>0</v>
      </c>
      <c r="L22" s="16">
        <v>62</v>
      </c>
      <c r="M22" s="16" t="s">
        <v>6</v>
      </c>
      <c r="N22" s="16" t="s">
        <v>6</v>
      </c>
      <c r="O22" s="16" t="s">
        <v>6</v>
      </c>
      <c r="P22" s="17" t="s">
        <v>6</v>
      </c>
      <c r="Q22" s="17" t="s">
        <v>6</v>
      </c>
      <c r="R22" s="17">
        <f t="shared" si="5"/>
        <v>62</v>
      </c>
    </row>
    <row r="23" spans="1:18" ht="40.5" x14ac:dyDescent="0.25">
      <c r="A23" s="11">
        <v>8</v>
      </c>
      <c r="B23" s="25" t="s">
        <v>17</v>
      </c>
      <c r="C23" s="14">
        <v>33.1</v>
      </c>
      <c r="D23" s="14">
        <v>191.3</v>
      </c>
      <c r="E23" s="14" t="s">
        <v>6</v>
      </c>
      <c r="F23" s="15" t="s">
        <v>6</v>
      </c>
      <c r="G23" s="15" t="s">
        <v>6</v>
      </c>
      <c r="H23" s="15" t="s">
        <v>6</v>
      </c>
      <c r="I23" s="15" t="s">
        <v>6</v>
      </c>
      <c r="J23" s="15">
        <f t="shared" si="4"/>
        <v>224.4</v>
      </c>
      <c r="K23" s="16">
        <v>2</v>
      </c>
      <c r="L23" s="16">
        <v>16</v>
      </c>
      <c r="M23" s="16" t="s">
        <v>6</v>
      </c>
      <c r="N23" s="16" t="s">
        <v>6</v>
      </c>
      <c r="O23" s="16" t="s">
        <v>6</v>
      </c>
      <c r="P23" s="17" t="s">
        <v>6</v>
      </c>
      <c r="Q23" s="17" t="s">
        <v>6</v>
      </c>
      <c r="R23" s="17">
        <f t="shared" si="5"/>
        <v>18</v>
      </c>
    </row>
    <row r="24" spans="1:18" ht="20.25" x14ac:dyDescent="0.25">
      <c r="A24" s="11">
        <v>9</v>
      </c>
      <c r="B24" s="25" t="s">
        <v>18</v>
      </c>
      <c r="C24" s="14">
        <v>363</v>
      </c>
      <c r="D24" s="14">
        <v>0</v>
      </c>
      <c r="E24" s="14" t="s">
        <v>6</v>
      </c>
      <c r="F24" s="15" t="s">
        <v>6</v>
      </c>
      <c r="G24" s="15" t="s">
        <v>6</v>
      </c>
      <c r="H24" s="15" t="s">
        <v>6</v>
      </c>
      <c r="I24" s="15" t="s">
        <v>6</v>
      </c>
      <c r="J24" s="15">
        <f t="shared" si="4"/>
        <v>363</v>
      </c>
      <c r="K24" s="16">
        <v>20</v>
      </c>
      <c r="L24" s="16">
        <v>0</v>
      </c>
      <c r="M24" s="16" t="s">
        <v>6</v>
      </c>
      <c r="N24" s="16" t="s">
        <v>6</v>
      </c>
      <c r="O24" s="16" t="s">
        <v>6</v>
      </c>
      <c r="P24" s="17" t="s">
        <v>6</v>
      </c>
      <c r="Q24" s="17" t="s">
        <v>6</v>
      </c>
      <c r="R24" s="17">
        <f t="shared" si="5"/>
        <v>20</v>
      </c>
    </row>
    <row r="25" spans="1:18" ht="18.75" customHeight="1" x14ac:dyDescent="0.25">
      <c r="A25" s="4"/>
      <c r="B25" s="25" t="s">
        <v>19</v>
      </c>
      <c r="C25" s="14" t="str">
        <f t="shared" ref="C25:I25" si="6">IF(COUNTIF(C26:C33,"&lt;&gt;x")&gt;0,SUM(C26:C33),"x")</f>
        <v>x</v>
      </c>
      <c r="D25" s="14">
        <f t="shared" si="6"/>
        <v>2971.8</v>
      </c>
      <c r="E25" s="14">
        <f t="shared" si="6"/>
        <v>3256.4999999999995</v>
      </c>
      <c r="F25" s="14" t="str">
        <f t="shared" si="6"/>
        <v>x</v>
      </c>
      <c r="G25" s="14" t="str">
        <f t="shared" si="6"/>
        <v>x</v>
      </c>
      <c r="H25" s="14" t="str">
        <f t="shared" si="6"/>
        <v>x</v>
      </c>
      <c r="I25" s="14" t="str">
        <f t="shared" si="6"/>
        <v>x</v>
      </c>
      <c r="J25" s="15">
        <f>SUM(J26:J33)</f>
        <v>6228.2999999999993</v>
      </c>
      <c r="K25" s="16" t="str">
        <f t="shared" ref="K25:Q25" si="7">IF(COUNTIF(K26:K33,"&lt;&gt;x")&gt;0,SUM(K26:K33),"x")</f>
        <v>x</v>
      </c>
      <c r="L25" s="16">
        <f t="shared" si="7"/>
        <v>168</v>
      </c>
      <c r="M25" s="16">
        <f t="shared" si="7"/>
        <v>191</v>
      </c>
      <c r="N25" s="16" t="str">
        <f t="shared" si="7"/>
        <v>x</v>
      </c>
      <c r="O25" s="16" t="str">
        <f t="shared" si="7"/>
        <v>x</v>
      </c>
      <c r="P25" s="16" t="str">
        <f t="shared" si="7"/>
        <v>x</v>
      </c>
      <c r="Q25" s="16" t="str">
        <f t="shared" si="7"/>
        <v>x</v>
      </c>
      <c r="R25" s="17">
        <f>SUM(R26:R33)</f>
        <v>359</v>
      </c>
    </row>
    <row r="26" spans="1:18" ht="40.5" x14ac:dyDescent="0.25">
      <c r="A26" s="11">
        <v>1</v>
      </c>
      <c r="B26" s="25" t="s">
        <v>20</v>
      </c>
      <c r="C26" s="14" t="s">
        <v>6</v>
      </c>
      <c r="D26" s="14">
        <v>565.1</v>
      </c>
      <c r="E26" s="14">
        <v>0</v>
      </c>
      <c r="F26" s="15" t="s">
        <v>6</v>
      </c>
      <c r="G26" s="15" t="s">
        <v>6</v>
      </c>
      <c r="H26" s="15" t="s">
        <v>6</v>
      </c>
      <c r="I26" s="15" t="s">
        <v>6</v>
      </c>
      <c r="J26" s="15">
        <f t="shared" ref="J26:J33" si="8">SUM(C26:I26)</f>
        <v>565.1</v>
      </c>
      <c r="K26" s="16" t="s">
        <v>6</v>
      </c>
      <c r="L26" s="16">
        <v>33</v>
      </c>
      <c r="M26" s="16">
        <v>0</v>
      </c>
      <c r="N26" s="16" t="s">
        <v>6</v>
      </c>
      <c r="O26" s="16" t="s">
        <v>6</v>
      </c>
      <c r="P26" s="17" t="s">
        <v>6</v>
      </c>
      <c r="Q26" s="17" t="s">
        <v>6</v>
      </c>
      <c r="R26" s="17">
        <f t="shared" ref="R26:R33" si="9">SUM(K26:Q26)</f>
        <v>33</v>
      </c>
    </row>
    <row r="27" spans="1:18" ht="20.25" x14ac:dyDescent="0.25">
      <c r="A27" s="11">
        <v>2</v>
      </c>
      <c r="B27" s="25" t="s">
        <v>10</v>
      </c>
      <c r="C27" s="14" t="s">
        <v>6</v>
      </c>
      <c r="D27" s="14">
        <v>754.1</v>
      </c>
      <c r="E27" s="14">
        <v>263.7</v>
      </c>
      <c r="F27" s="15" t="s">
        <v>6</v>
      </c>
      <c r="G27" s="15" t="s">
        <v>6</v>
      </c>
      <c r="H27" s="15" t="s">
        <v>6</v>
      </c>
      <c r="I27" s="15" t="s">
        <v>6</v>
      </c>
      <c r="J27" s="15">
        <f t="shared" si="8"/>
        <v>1017.8</v>
      </c>
      <c r="K27" s="16" t="s">
        <v>6</v>
      </c>
      <c r="L27" s="16">
        <v>42</v>
      </c>
      <c r="M27" s="16">
        <v>14</v>
      </c>
      <c r="N27" s="16" t="s">
        <v>6</v>
      </c>
      <c r="O27" s="16" t="s">
        <v>6</v>
      </c>
      <c r="P27" s="17" t="s">
        <v>6</v>
      </c>
      <c r="Q27" s="17" t="s">
        <v>6</v>
      </c>
      <c r="R27" s="17">
        <f t="shared" si="9"/>
        <v>56</v>
      </c>
    </row>
    <row r="28" spans="1:18" ht="40.5" x14ac:dyDescent="0.25">
      <c r="A28" s="11">
        <v>3</v>
      </c>
      <c r="B28" s="25" t="s">
        <v>21</v>
      </c>
      <c r="C28" s="14" t="s">
        <v>6</v>
      </c>
      <c r="D28" s="14">
        <v>0</v>
      </c>
      <c r="E28" s="14">
        <v>159.69999999999999</v>
      </c>
      <c r="F28" s="15" t="s">
        <v>6</v>
      </c>
      <c r="G28" s="15" t="s">
        <v>6</v>
      </c>
      <c r="H28" s="15" t="s">
        <v>6</v>
      </c>
      <c r="I28" s="15" t="s">
        <v>6</v>
      </c>
      <c r="J28" s="15">
        <f t="shared" si="8"/>
        <v>159.69999999999999</v>
      </c>
      <c r="K28" s="16" t="s">
        <v>6</v>
      </c>
      <c r="L28" s="16">
        <v>0</v>
      </c>
      <c r="M28" s="16">
        <v>11</v>
      </c>
      <c r="N28" s="16" t="s">
        <v>6</v>
      </c>
      <c r="O28" s="16" t="s">
        <v>6</v>
      </c>
      <c r="P28" s="17" t="s">
        <v>6</v>
      </c>
      <c r="Q28" s="17" t="s">
        <v>6</v>
      </c>
      <c r="R28" s="17">
        <f t="shared" si="9"/>
        <v>11</v>
      </c>
    </row>
    <row r="29" spans="1:18" ht="40.5" x14ac:dyDescent="0.25">
      <c r="A29" s="11">
        <v>4</v>
      </c>
      <c r="B29" s="25" t="s">
        <v>12</v>
      </c>
      <c r="C29" s="14" t="s">
        <v>6</v>
      </c>
      <c r="D29" s="14">
        <v>609.79999999999995</v>
      </c>
      <c r="E29" s="14">
        <v>174.8</v>
      </c>
      <c r="F29" s="15" t="s">
        <v>6</v>
      </c>
      <c r="G29" s="15" t="s">
        <v>6</v>
      </c>
      <c r="H29" s="15" t="s">
        <v>6</v>
      </c>
      <c r="I29" s="15" t="s">
        <v>6</v>
      </c>
      <c r="J29" s="15">
        <f t="shared" si="8"/>
        <v>784.59999999999991</v>
      </c>
      <c r="K29" s="16" t="s">
        <v>6</v>
      </c>
      <c r="L29" s="16">
        <v>47</v>
      </c>
      <c r="M29" s="16">
        <v>9</v>
      </c>
      <c r="N29" s="16" t="s">
        <v>6</v>
      </c>
      <c r="O29" s="16" t="s">
        <v>6</v>
      </c>
      <c r="P29" s="17" t="s">
        <v>6</v>
      </c>
      <c r="Q29" s="17" t="s">
        <v>6</v>
      </c>
      <c r="R29" s="17">
        <f t="shared" si="9"/>
        <v>56</v>
      </c>
    </row>
    <row r="30" spans="1:18" ht="20.25" x14ac:dyDescent="0.25">
      <c r="A30" s="11">
        <v>5</v>
      </c>
      <c r="B30" s="25" t="s">
        <v>22</v>
      </c>
      <c r="C30" s="14" t="s">
        <v>6</v>
      </c>
      <c r="D30" s="14">
        <v>88.8</v>
      </c>
      <c r="E30" s="14">
        <v>153.9</v>
      </c>
      <c r="F30" s="15" t="s">
        <v>6</v>
      </c>
      <c r="G30" s="15" t="s">
        <v>6</v>
      </c>
      <c r="H30" s="15" t="s">
        <v>6</v>
      </c>
      <c r="I30" s="15" t="s">
        <v>6</v>
      </c>
      <c r="J30" s="15">
        <f t="shared" si="8"/>
        <v>242.7</v>
      </c>
      <c r="K30" s="16" t="s">
        <v>6</v>
      </c>
      <c r="L30" s="16">
        <v>5</v>
      </c>
      <c r="M30" s="16">
        <v>7</v>
      </c>
      <c r="N30" s="16" t="s">
        <v>6</v>
      </c>
      <c r="O30" s="16" t="s">
        <v>6</v>
      </c>
      <c r="P30" s="17" t="s">
        <v>6</v>
      </c>
      <c r="Q30" s="17" t="s">
        <v>6</v>
      </c>
      <c r="R30" s="17">
        <f t="shared" si="9"/>
        <v>12</v>
      </c>
    </row>
    <row r="31" spans="1:18" ht="40.5" x14ac:dyDescent="0.25">
      <c r="A31" s="11">
        <v>6</v>
      </c>
      <c r="B31" s="25" t="s">
        <v>23</v>
      </c>
      <c r="C31" s="14" t="s">
        <v>6</v>
      </c>
      <c r="D31" s="14">
        <v>0</v>
      </c>
      <c r="E31" s="14">
        <v>2106.6999999999998</v>
      </c>
      <c r="F31" s="15" t="s">
        <v>6</v>
      </c>
      <c r="G31" s="15" t="s">
        <v>6</v>
      </c>
      <c r="H31" s="15" t="s">
        <v>6</v>
      </c>
      <c r="I31" s="15" t="s">
        <v>6</v>
      </c>
      <c r="J31" s="15">
        <f t="shared" si="8"/>
        <v>2106.6999999999998</v>
      </c>
      <c r="K31" s="16" t="s">
        <v>6</v>
      </c>
      <c r="L31" s="16">
        <v>0</v>
      </c>
      <c r="M31" s="16">
        <v>116</v>
      </c>
      <c r="N31" s="16" t="s">
        <v>6</v>
      </c>
      <c r="O31" s="16" t="s">
        <v>6</v>
      </c>
      <c r="P31" s="17" t="s">
        <v>6</v>
      </c>
      <c r="Q31" s="17" t="s">
        <v>6</v>
      </c>
      <c r="R31" s="17">
        <f t="shared" si="9"/>
        <v>116</v>
      </c>
    </row>
    <row r="32" spans="1:18" ht="40.5" x14ac:dyDescent="0.25">
      <c r="A32" s="11">
        <v>7</v>
      </c>
      <c r="B32" s="25" t="s">
        <v>24</v>
      </c>
      <c r="C32" s="14" t="s">
        <v>6</v>
      </c>
      <c r="D32" s="14">
        <v>0</v>
      </c>
      <c r="E32" s="14">
        <v>397.7</v>
      </c>
      <c r="F32" s="15" t="s">
        <v>6</v>
      </c>
      <c r="G32" s="15" t="s">
        <v>6</v>
      </c>
      <c r="H32" s="15" t="s">
        <v>6</v>
      </c>
      <c r="I32" s="15" t="s">
        <v>6</v>
      </c>
      <c r="J32" s="15">
        <f t="shared" si="8"/>
        <v>397.7</v>
      </c>
      <c r="K32" s="16" t="s">
        <v>6</v>
      </c>
      <c r="L32" s="16">
        <v>0</v>
      </c>
      <c r="M32" s="16">
        <v>34</v>
      </c>
      <c r="N32" s="16" t="s">
        <v>6</v>
      </c>
      <c r="O32" s="16" t="s">
        <v>6</v>
      </c>
      <c r="P32" s="17" t="s">
        <v>6</v>
      </c>
      <c r="Q32" s="17" t="s">
        <v>6</v>
      </c>
      <c r="R32" s="17">
        <f t="shared" si="9"/>
        <v>34</v>
      </c>
    </row>
    <row r="33" spans="1:18" ht="20.25" x14ac:dyDescent="0.25">
      <c r="A33" s="11">
        <v>8</v>
      </c>
      <c r="B33" s="25" t="s">
        <v>25</v>
      </c>
      <c r="C33" s="14" t="s">
        <v>6</v>
      </c>
      <c r="D33" s="14">
        <v>954</v>
      </c>
      <c r="E33" s="14">
        <v>0</v>
      </c>
      <c r="F33" s="15" t="s">
        <v>6</v>
      </c>
      <c r="G33" s="15" t="s">
        <v>6</v>
      </c>
      <c r="H33" s="15" t="s">
        <v>6</v>
      </c>
      <c r="I33" s="15" t="s">
        <v>6</v>
      </c>
      <c r="J33" s="15">
        <f t="shared" si="8"/>
        <v>954</v>
      </c>
      <c r="K33" s="16" t="s">
        <v>6</v>
      </c>
      <c r="L33" s="16">
        <v>41</v>
      </c>
      <c r="M33" s="16">
        <v>0</v>
      </c>
      <c r="N33" s="16" t="s">
        <v>6</v>
      </c>
      <c r="O33" s="16" t="s">
        <v>6</v>
      </c>
      <c r="P33" s="17" t="s">
        <v>6</v>
      </c>
      <c r="Q33" s="17" t="s">
        <v>6</v>
      </c>
      <c r="R33" s="17">
        <f t="shared" si="9"/>
        <v>41</v>
      </c>
    </row>
    <row r="34" spans="1:18" ht="18.75" customHeight="1" x14ac:dyDescent="0.25">
      <c r="A34" s="4"/>
      <c r="B34" s="25" t="s">
        <v>26</v>
      </c>
      <c r="C34" s="14" t="str">
        <f t="shared" ref="C34:I34" si="10">IF(COUNTIF(C35:C43,"&lt;&gt;x")&gt;0,SUM(C35:C43),"x")</f>
        <v>x</v>
      </c>
      <c r="D34" s="14" t="str">
        <f t="shared" si="10"/>
        <v>x</v>
      </c>
      <c r="E34" s="14">
        <f t="shared" si="10"/>
        <v>8128.1399999999994</v>
      </c>
      <c r="F34" s="14">
        <f t="shared" si="10"/>
        <v>7437.83</v>
      </c>
      <c r="G34" s="14" t="str">
        <f t="shared" si="10"/>
        <v>x</v>
      </c>
      <c r="H34" s="14" t="str">
        <f t="shared" si="10"/>
        <v>x</v>
      </c>
      <c r="I34" s="14" t="str">
        <f t="shared" si="10"/>
        <v>x</v>
      </c>
      <c r="J34" s="15">
        <f>SUM(J35:J43)</f>
        <v>15565.97</v>
      </c>
      <c r="K34" s="16" t="str">
        <f t="shared" ref="K34:Q34" si="11">IF(COUNTIF(K35:K43,"&lt;&gt;x")&gt;0,SUM(K35:K43),"x")</f>
        <v>x</v>
      </c>
      <c r="L34" s="16" t="str">
        <f t="shared" si="11"/>
        <v>x</v>
      </c>
      <c r="M34" s="16">
        <f t="shared" si="11"/>
        <v>498</v>
      </c>
      <c r="N34" s="16">
        <f t="shared" si="11"/>
        <v>419</v>
      </c>
      <c r="O34" s="16" t="str">
        <f t="shared" si="11"/>
        <v>x</v>
      </c>
      <c r="P34" s="16" t="str">
        <f t="shared" si="11"/>
        <v>x</v>
      </c>
      <c r="Q34" s="16" t="str">
        <f t="shared" si="11"/>
        <v>x</v>
      </c>
      <c r="R34" s="17">
        <f>SUM(R35:R43)</f>
        <v>917</v>
      </c>
    </row>
    <row r="35" spans="1:18" ht="40.5" x14ac:dyDescent="0.25">
      <c r="A35" s="11">
        <v>1</v>
      </c>
      <c r="B35" s="25" t="s">
        <v>27</v>
      </c>
      <c r="C35" s="14" t="s">
        <v>6</v>
      </c>
      <c r="D35" s="14" t="s">
        <v>6</v>
      </c>
      <c r="E35" s="14">
        <v>479.52</v>
      </c>
      <c r="F35" s="15">
        <v>0</v>
      </c>
      <c r="G35" s="15" t="s">
        <v>6</v>
      </c>
      <c r="H35" s="15" t="s">
        <v>6</v>
      </c>
      <c r="I35" s="15" t="s">
        <v>6</v>
      </c>
      <c r="J35" s="15">
        <f t="shared" ref="J35:J43" si="12">SUM(C35:I35)</f>
        <v>479.52</v>
      </c>
      <c r="K35" s="16" t="s">
        <v>6</v>
      </c>
      <c r="L35" s="16" t="s">
        <v>6</v>
      </c>
      <c r="M35" s="16">
        <v>42</v>
      </c>
      <c r="N35" s="16">
        <v>0</v>
      </c>
      <c r="O35" s="16" t="s">
        <v>6</v>
      </c>
      <c r="P35" s="17" t="s">
        <v>6</v>
      </c>
      <c r="Q35" s="17" t="s">
        <v>6</v>
      </c>
      <c r="R35" s="17">
        <f t="shared" ref="R35:R43" si="13">SUM(K35:Q35)</f>
        <v>42</v>
      </c>
    </row>
    <row r="36" spans="1:18" ht="20.25" x14ac:dyDescent="0.25">
      <c r="A36" s="11">
        <v>2</v>
      </c>
      <c r="B36" s="25" t="s">
        <v>10</v>
      </c>
      <c r="C36" s="14" t="s">
        <v>6</v>
      </c>
      <c r="D36" s="14" t="s">
        <v>6</v>
      </c>
      <c r="E36" s="14">
        <v>912.51</v>
      </c>
      <c r="F36" s="15">
        <v>3301.63</v>
      </c>
      <c r="G36" s="15" t="s">
        <v>6</v>
      </c>
      <c r="H36" s="15" t="s">
        <v>6</v>
      </c>
      <c r="I36" s="15" t="s">
        <v>6</v>
      </c>
      <c r="J36" s="15">
        <f t="shared" si="12"/>
        <v>4214.1400000000003</v>
      </c>
      <c r="K36" s="16" t="s">
        <v>6</v>
      </c>
      <c r="L36" s="16" t="s">
        <v>6</v>
      </c>
      <c r="M36" s="16">
        <v>49</v>
      </c>
      <c r="N36" s="16">
        <v>177</v>
      </c>
      <c r="O36" s="16" t="s">
        <v>6</v>
      </c>
      <c r="P36" s="17" t="s">
        <v>6</v>
      </c>
      <c r="Q36" s="17" t="s">
        <v>6</v>
      </c>
      <c r="R36" s="17">
        <f t="shared" si="13"/>
        <v>226</v>
      </c>
    </row>
    <row r="37" spans="1:18" ht="20.25" x14ac:dyDescent="0.25">
      <c r="A37" s="11">
        <v>3</v>
      </c>
      <c r="B37" s="25" t="s">
        <v>28</v>
      </c>
      <c r="C37" s="14" t="s">
        <v>6</v>
      </c>
      <c r="D37" s="14" t="s">
        <v>6</v>
      </c>
      <c r="E37" s="14">
        <v>4725.21</v>
      </c>
      <c r="F37" s="15">
        <v>1827.3</v>
      </c>
      <c r="G37" s="15" t="s">
        <v>6</v>
      </c>
      <c r="H37" s="15" t="s">
        <v>6</v>
      </c>
      <c r="I37" s="15" t="s">
        <v>6</v>
      </c>
      <c r="J37" s="15">
        <f t="shared" si="12"/>
        <v>6552.51</v>
      </c>
      <c r="K37" s="16" t="s">
        <v>6</v>
      </c>
      <c r="L37" s="16" t="s">
        <v>6</v>
      </c>
      <c r="M37" s="16">
        <v>290</v>
      </c>
      <c r="N37" s="16">
        <v>131</v>
      </c>
      <c r="O37" s="16" t="s">
        <v>6</v>
      </c>
      <c r="P37" s="17" t="s">
        <v>6</v>
      </c>
      <c r="Q37" s="17" t="s">
        <v>6</v>
      </c>
      <c r="R37" s="17">
        <f t="shared" si="13"/>
        <v>421</v>
      </c>
    </row>
    <row r="38" spans="1:18" ht="20.25" x14ac:dyDescent="0.25">
      <c r="A38" s="11">
        <v>4</v>
      </c>
      <c r="B38" s="25" t="s">
        <v>29</v>
      </c>
      <c r="C38" s="14" t="s">
        <v>6</v>
      </c>
      <c r="D38" s="14" t="s">
        <v>6</v>
      </c>
      <c r="E38" s="14">
        <v>352.9</v>
      </c>
      <c r="F38" s="15">
        <v>0</v>
      </c>
      <c r="G38" s="15" t="s">
        <v>6</v>
      </c>
      <c r="H38" s="15" t="s">
        <v>6</v>
      </c>
      <c r="I38" s="15" t="s">
        <v>6</v>
      </c>
      <c r="J38" s="15">
        <f t="shared" si="12"/>
        <v>352.9</v>
      </c>
      <c r="K38" s="16" t="s">
        <v>6</v>
      </c>
      <c r="L38" s="16" t="s">
        <v>6</v>
      </c>
      <c r="M38" s="16">
        <v>19</v>
      </c>
      <c r="N38" s="16">
        <v>0</v>
      </c>
      <c r="O38" s="16" t="s">
        <v>6</v>
      </c>
      <c r="P38" s="17" t="s">
        <v>6</v>
      </c>
      <c r="Q38" s="17" t="s">
        <v>6</v>
      </c>
      <c r="R38" s="17">
        <f t="shared" si="13"/>
        <v>19</v>
      </c>
    </row>
    <row r="39" spans="1:18" ht="20.25" x14ac:dyDescent="0.25">
      <c r="A39" s="11">
        <v>5</v>
      </c>
      <c r="B39" s="25" t="s">
        <v>22</v>
      </c>
      <c r="C39" s="14" t="s">
        <v>6</v>
      </c>
      <c r="D39" s="14" t="s">
        <v>6</v>
      </c>
      <c r="E39" s="14">
        <v>378.4</v>
      </c>
      <c r="F39" s="15">
        <v>0</v>
      </c>
      <c r="G39" s="15" t="s">
        <v>6</v>
      </c>
      <c r="H39" s="15" t="s">
        <v>6</v>
      </c>
      <c r="I39" s="15" t="s">
        <v>6</v>
      </c>
      <c r="J39" s="15">
        <f t="shared" si="12"/>
        <v>378.4</v>
      </c>
      <c r="K39" s="16" t="s">
        <v>6</v>
      </c>
      <c r="L39" s="16" t="s">
        <v>6</v>
      </c>
      <c r="M39" s="16">
        <v>19</v>
      </c>
      <c r="N39" s="16">
        <v>0</v>
      </c>
      <c r="O39" s="16" t="s">
        <v>6</v>
      </c>
      <c r="P39" s="17" t="s">
        <v>6</v>
      </c>
      <c r="Q39" s="17" t="s">
        <v>6</v>
      </c>
      <c r="R39" s="17">
        <f t="shared" si="13"/>
        <v>19</v>
      </c>
    </row>
    <row r="40" spans="1:18" ht="40.5" x14ac:dyDescent="0.25">
      <c r="A40" s="11">
        <v>6</v>
      </c>
      <c r="B40" s="25" t="s">
        <v>30</v>
      </c>
      <c r="C40" s="14" t="s">
        <v>6</v>
      </c>
      <c r="D40" s="14" t="s">
        <v>6</v>
      </c>
      <c r="E40" s="14">
        <v>0</v>
      </c>
      <c r="F40" s="15">
        <v>714.4</v>
      </c>
      <c r="G40" s="15" t="s">
        <v>6</v>
      </c>
      <c r="H40" s="15" t="s">
        <v>6</v>
      </c>
      <c r="I40" s="15" t="s">
        <v>6</v>
      </c>
      <c r="J40" s="15">
        <f t="shared" si="12"/>
        <v>714.4</v>
      </c>
      <c r="K40" s="16" t="s">
        <v>6</v>
      </c>
      <c r="L40" s="16" t="s">
        <v>6</v>
      </c>
      <c r="M40" s="16">
        <v>0</v>
      </c>
      <c r="N40" s="16">
        <v>29</v>
      </c>
      <c r="O40" s="16" t="s">
        <v>6</v>
      </c>
      <c r="P40" s="17" t="s">
        <v>6</v>
      </c>
      <c r="Q40" s="17" t="s">
        <v>6</v>
      </c>
      <c r="R40" s="17">
        <f t="shared" si="13"/>
        <v>29</v>
      </c>
    </row>
    <row r="41" spans="1:18" ht="40.5" x14ac:dyDescent="0.25">
      <c r="A41" s="11">
        <v>7</v>
      </c>
      <c r="B41" s="25" t="s">
        <v>31</v>
      </c>
      <c r="C41" s="14" t="s">
        <v>6</v>
      </c>
      <c r="D41" s="14" t="s">
        <v>6</v>
      </c>
      <c r="E41" s="14">
        <v>67</v>
      </c>
      <c r="F41" s="15">
        <v>0</v>
      </c>
      <c r="G41" s="15" t="s">
        <v>6</v>
      </c>
      <c r="H41" s="15" t="s">
        <v>6</v>
      </c>
      <c r="I41" s="15" t="s">
        <v>6</v>
      </c>
      <c r="J41" s="15">
        <f t="shared" si="12"/>
        <v>67</v>
      </c>
      <c r="K41" s="16" t="s">
        <v>6</v>
      </c>
      <c r="L41" s="16" t="s">
        <v>6</v>
      </c>
      <c r="M41" s="16">
        <v>7</v>
      </c>
      <c r="N41" s="16">
        <v>0</v>
      </c>
      <c r="O41" s="16" t="s">
        <v>6</v>
      </c>
      <c r="P41" s="17" t="s">
        <v>6</v>
      </c>
      <c r="Q41" s="17" t="s">
        <v>6</v>
      </c>
      <c r="R41" s="17">
        <f t="shared" si="13"/>
        <v>7</v>
      </c>
    </row>
    <row r="42" spans="1:18" ht="20.25" x14ac:dyDescent="0.25">
      <c r="A42" s="11">
        <v>8</v>
      </c>
      <c r="B42" s="25" t="s">
        <v>32</v>
      </c>
      <c r="C42" s="14" t="s">
        <v>6</v>
      </c>
      <c r="D42" s="14" t="s">
        <v>6</v>
      </c>
      <c r="E42" s="14">
        <v>0</v>
      </c>
      <c r="F42" s="15">
        <v>1594.5</v>
      </c>
      <c r="G42" s="15" t="s">
        <v>6</v>
      </c>
      <c r="H42" s="15" t="s">
        <v>6</v>
      </c>
      <c r="I42" s="15" t="s">
        <v>6</v>
      </c>
      <c r="J42" s="15">
        <f t="shared" si="12"/>
        <v>1594.5</v>
      </c>
      <c r="K42" s="16" t="s">
        <v>6</v>
      </c>
      <c r="L42" s="16" t="s">
        <v>6</v>
      </c>
      <c r="M42" s="16">
        <v>0</v>
      </c>
      <c r="N42" s="16">
        <v>82</v>
      </c>
      <c r="O42" s="16" t="s">
        <v>6</v>
      </c>
      <c r="P42" s="17" t="s">
        <v>6</v>
      </c>
      <c r="Q42" s="17" t="s">
        <v>6</v>
      </c>
      <c r="R42" s="17">
        <f t="shared" si="13"/>
        <v>82</v>
      </c>
    </row>
    <row r="43" spans="1:18" ht="20.25" x14ac:dyDescent="0.25">
      <c r="A43" s="11">
        <v>9</v>
      </c>
      <c r="B43" s="25" t="s">
        <v>18</v>
      </c>
      <c r="C43" s="14" t="s">
        <v>6</v>
      </c>
      <c r="D43" s="14" t="s">
        <v>6</v>
      </c>
      <c r="E43" s="14">
        <v>1212.5999999999999</v>
      </c>
      <c r="F43" s="15">
        <v>0</v>
      </c>
      <c r="G43" s="15" t="s">
        <v>6</v>
      </c>
      <c r="H43" s="15" t="s">
        <v>6</v>
      </c>
      <c r="I43" s="15" t="s">
        <v>6</v>
      </c>
      <c r="J43" s="15">
        <f t="shared" si="12"/>
        <v>1212.5999999999999</v>
      </c>
      <c r="K43" s="16" t="s">
        <v>6</v>
      </c>
      <c r="L43" s="16" t="s">
        <v>6</v>
      </c>
      <c r="M43" s="16">
        <v>72</v>
      </c>
      <c r="N43" s="16">
        <v>0</v>
      </c>
      <c r="O43" s="16" t="s">
        <v>6</v>
      </c>
      <c r="P43" s="17" t="s">
        <v>6</v>
      </c>
      <c r="Q43" s="17" t="s">
        <v>6</v>
      </c>
      <c r="R43" s="17">
        <f t="shared" si="13"/>
        <v>72</v>
      </c>
    </row>
    <row r="44" spans="1:18" ht="18.75" customHeight="1" x14ac:dyDescent="0.25">
      <c r="A44" s="4"/>
      <c r="B44" s="25" t="s">
        <v>33</v>
      </c>
      <c r="C44" s="14" t="str">
        <f t="shared" ref="C44:I44" si="14">IF(COUNTIF(C45:C50,"&lt;&gt;x")&gt;0,SUM(C45:C50),"x")</f>
        <v>x</v>
      </c>
      <c r="D44" s="14" t="str">
        <f t="shared" si="14"/>
        <v>x</v>
      </c>
      <c r="E44" s="14" t="str">
        <f t="shared" si="14"/>
        <v>x</v>
      </c>
      <c r="F44" s="14">
        <f t="shared" si="14"/>
        <v>5825.3899999999994</v>
      </c>
      <c r="G44" s="14">
        <f t="shared" si="14"/>
        <v>4357.2299999999996</v>
      </c>
      <c r="H44" s="14" t="str">
        <f t="shared" si="14"/>
        <v>x</v>
      </c>
      <c r="I44" s="14" t="str">
        <f t="shared" si="14"/>
        <v>x</v>
      </c>
      <c r="J44" s="15">
        <f>SUM(J45:J50)</f>
        <v>10182.620000000001</v>
      </c>
      <c r="K44" s="16" t="str">
        <f t="shared" ref="K44:Q44" si="15">IF(COUNTIF(K45:K50,"&lt;&gt;x")&gt;0,SUM(K45:K50),"x")</f>
        <v>x</v>
      </c>
      <c r="L44" s="16" t="str">
        <f t="shared" si="15"/>
        <v>x</v>
      </c>
      <c r="M44" s="16" t="str">
        <f t="shared" si="15"/>
        <v>x</v>
      </c>
      <c r="N44" s="16">
        <f t="shared" si="15"/>
        <v>376</v>
      </c>
      <c r="O44" s="16">
        <f t="shared" si="15"/>
        <v>301</v>
      </c>
      <c r="P44" s="16" t="str">
        <f t="shared" si="15"/>
        <v>x</v>
      </c>
      <c r="Q44" s="16" t="str">
        <f t="shared" si="15"/>
        <v>x</v>
      </c>
      <c r="R44" s="17">
        <f>SUM(R45:R50)</f>
        <v>677</v>
      </c>
    </row>
    <row r="45" spans="1:18" ht="20.25" x14ac:dyDescent="0.25">
      <c r="A45" s="11">
        <v>1</v>
      </c>
      <c r="B45" s="25" t="s">
        <v>10</v>
      </c>
      <c r="C45" s="14" t="s">
        <v>6</v>
      </c>
      <c r="D45" s="14" t="s">
        <v>6</v>
      </c>
      <c r="E45" s="14" t="s">
        <v>6</v>
      </c>
      <c r="F45" s="15">
        <v>2844.99</v>
      </c>
      <c r="G45" s="15">
        <v>0</v>
      </c>
      <c r="H45" s="15" t="s">
        <v>6</v>
      </c>
      <c r="I45" s="15" t="s">
        <v>6</v>
      </c>
      <c r="J45" s="15">
        <f t="shared" ref="J45:J50" si="16">SUM(C45:I45)</f>
        <v>2844.99</v>
      </c>
      <c r="K45" s="16" t="s">
        <v>6</v>
      </c>
      <c r="L45" s="16" t="s">
        <v>6</v>
      </c>
      <c r="M45" s="16" t="s">
        <v>6</v>
      </c>
      <c r="N45" s="16">
        <v>158</v>
      </c>
      <c r="O45" s="16">
        <v>0</v>
      </c>
      <c r="P45" s="17" t="s">
        <v>6</v>
      </c>
      <c r="Q45" s="17" t="s">
        <v>6</v>
      </c>
      <c r="R45" s="17">
        <f t="shared" ref="R45:R50" si="17">SUM(K45:Q45)</f>
        <v>158</v>
      </c>
    </row>
    <row r="46" spans="1:18" ht="20.25" x14ac:dyDescent="0.25">
      <c r="A46" s="11">
        <v>2</v>
      </c>
      <c r="B46" s="25" t="s">
        <v>11</v>
      </c>
      <c r="C46" s="14" t="s">
        <v>6</v>
      </c>
      <c r="D46" s="14" t="s">
        <v>6</v>
      </c>
      <c r="E46" s="14" t="s">
        <v>6</v>
      </c>
      <c r="F46" s="15">
        <v>0</v>
      </c>
      <c r="G46" s="15">
        <v>3829.73</v>
      </c>
      <c r="H46" s="15" t="s">
        <v>6</v>
      </c>
      <c r="I46" s="15" t="s">
        <v>6</v>
      </c>
      <c r="J46" s="15">
        <f t="shared" si="16"/>
        <v>3829.73</v>
      </c>
      <c r="K46" s="16" t="s">
        <v>6</v>
      </c>
      <c r="L46" s="16" t="s">
        <v>6</v>
      </c>
      <c r="M46" s="16" t="s">
        <v>6</v>
      </c>
      <c r="N46" s="16">
        <v>0</v>
      </c>
      <c r="O46" s="16">
        <v>261</v>
      </c>
      <c r="P46" s="17" t="s">
        <v>6</v>
      </c>
      <c r="Q46" s="17" t="s">
        <v>6</v>
      </c>
      <c r="R46" s="17">
        <f t="shared" si="17"/>
        <v>261</v>
      </c>
    </row>
    <row r="47" spans="1:18" ht="40.5" x14ac:dyDescent="0.25">
      <c r="A47" s="11">
        <v>3</v>
      </c>
      <c r="B47" s="25" t="s">
        <v>12</v>
      </c>
      <c r="C47" s="14" t="s">
        <v>6</v>
      </c>
      <c r="D47" s="14" t="s">
        <v>6</v>
      </c>
      <c r="E47" s="14" t="s">
        <v>6</v>
      </c>
      <c r="F47" s="15">
        <v>0</v>
      </c>
      <c r="G47" s="15">
        <v>527.5</v>
      </c>
      <c r="H47" s="15" t="s">
        <v>6</v>
      </c>
      <c r="I47" s="15" t="s">
        <v>6</v>
      </c>
      <c r="J47" s="15">
        <f t="shared" si="16"/>
        <v>527.5</v>
      </c>
      <c r="K47" s="16" t="s">
        <v>6</v>
      </c>
      <c r="L47" s="16" t="s">
        <v>6</v>
      </c>
      <c r="M47" s="16" t="s">
        <v>6</v>
      </c>
      <c r="N47" s="16">
        <v>0</v>
      </c>
      <c r="O47" s="16">
        <v>40</v>
      </c>
      <c r="P47" s="17" t="s">
        <v>6</v>
      </c>
      <c r="Q47" s="17" t="s">
        <v>6</v>
      </c>
      <c r="R47" s="17">
        <f t="shared" si="17"/>
        <v>40</v>
      </c>
    </row>
    <row r="48" spans="1:18" ht="40.5" x14ac:dyDescent="0.25">
      <c r="A48" s="11">
        <v>4</v>
      </c>
      <c r="B48" s="25" t="s">
        <v>30</v>
      </c>
      <c r="C48" s="14" t="s">
        <v>6</v>
      </c>
      <c r="D48" s="14" t="s">
        <v>6</v>
      </c>
      <c r="E48" s="14" t="s">
        <v>6</v>
      </c>
      <c r="F48" s="15">
        <v>736.3</v>
      </c>
      <c r="G48" s="15">
        <v>0</v>
      </c>
      <c r="H48" s="15" t="s">
        <v>6</v>
      </c>
      <c r="I48" s="15" t="s">
        <v>6</v>
      </c>
      <c r="J48" s="15">
        <f t="shared" si="16"/>
        <v>736.3</v>
      </c>
      <c r="K48" s="16" t="s">
        <v>6</v>
      </c>
      <c r="L48" s="16" t="s">
        <v>6</v>
      </c>
      <c r="M48" s="16" t="s">
        <v>6</v>
      </c>
      <c r="N48" s="16">
        <v>28</v>
      </c>
      <c r="O48" s="16">
        <v>0</v>
      </c>
      <c r="P48" s="17" t="s">
        <v>6</v>
      </c>
      <c r="Q48" s="17" t="s">
        <v>6</v>
      </c>
      <c r="R48" s="17">
        <f t="shared" si="17"/>
        <v>28</v>
      </c>
    </row>
    <row r="49" spans="1:18" ht="40.5" x14ac:dyDescent="0.25">
      <c r="A49" s="11">
        <v>5</v>
      </c>
      <c r="B49" s="25" t="s">
        <v>34</v>
      </c>
      <c r="C49" s="14" t="s">
        <v>6</v>
      </c>
      <c r="D49" s="14" t="s">
        <v>6</v>
      </c>
      <c r="E49" s="14" t="s">
        <v>6</v>
      </c>
      <c r="F49" s="15">
        <v>961.5</v>
      </c>
      <c r="G49" s="15">
        <v>0</v>
      </c>
      <c r="H49" s="15" t="s">
        <v>6</v>
      </c>
      <c r="I49" s="15" t="s">
        <v>6</v>
      </c>
      <c r="J49" s="15">
        <f t="shared" si="16"/>
        <v>961.5</v>
      </c>
      <c r="K49" s="16" t="s">
        <v>6</v>
      </c>
      <c r="L49" s="16" t="s">
        <v>6</v>
      </c>
      <c r="M49" s="16" t="s">
        <v>6</v>
      </c>
      <c r="N49" s="16">
        <v>87</v>
      </c>
      <c r="O49" s="16">
        <v>0</v>
      </c>
      <c r="P49" s="17" t="s">
        <v>6</v>
      </c>
      <c r="Q49" s="17" t="s">
        <v>6</v>
      </c>
      <c r="R49" s="17">
        <f t="shared" si="17"/>
        <v>87</v>
      </c>
    </row>
    <row r="50" spans="1:18" ht="20.25" x14ac:dyDescent="0.25">
      <c r="A50" s="11">
        <v>6</v>
      </c>
      <c r="B50" s="25" t="s">
        <v>32</v>
      </c>
      <c r="C50" s="14" t="s">
        <v>6</v>
      </c>
      <c r="D50" s="14" t="s">
        <v>6</v>
      </c>
      <c r="E50" s="14" t="s">
        <v>6</v>
      </c>
      <c r="F50" s="15">
        <v>1282.5999999999999</v>
      </c>
      <c r="G50" s="15">
        <v>0</v>
      </c>
      <c r="H50" s="15" t="s">
        <v>6</v>
      </c>
      <c r="I50" s="15" t="s">
        <v>6</v>
      </c>
      <c r="J50" s="15">
        <f t="shared" si="16"/>
        <v>1282.5999999999999</v>
      </c>
      <c r="K50" s="16" t="s">
        <v>6</v>
      </c>
      <c r="L50" s="16" t="s">
        <v>6</v>
      </c>
      <c r="M50" s="16" t="s">
        <v>6</v>
      </c>
      <c r="N50" s="16">
        <v>103</v>
      </c>
      <c r="O50" s="16">
        <v>0</v>
      </c>
      <c r="P50" s="17" t="s">
        <v>6</v>
      </c>
      <c r="Q50" s="17" t="s">
        <v>6</v>
      </c>
      <c r="R50" s="17">
        <f t="shared" si="17"/>
        <v>103</v>
      </c>
    </row>
    <row r="51" spans="1:18" ht="18.75" customHeight="1" x14ac:dyDescent="0.25">
      <c r="A51" s="4"/>
      <c r="B51" s="25" t="s">
        <v>35</v>
      </c>
      <c r="C51" s="14" t="str">
        <f t="shared" ref="C51:I51" si="18">IF(COUNTIF(C52:C54,"&lt;&gt;x")&gt;0,SUM(C52:C54),"x")</f>
        <v>x</v>
      </c>
      <c r="D51" s="14" t="str">
        <f t="shared" si="18"/>
        <v>x</v>
      </c>
      <c r="E51" s="14" t="str">
        <f t="shared" si="18"/>
        <v>x</v>
      </c>
      <c r="F51" s="14" t="str">
        <f t="shared" si="18"/>
        <v>x</v>
      </c>
      <c r="G51" s="14">
        <f t="shared" si="18"/>
        <v>20374.62</v>
      </c>
      <c r="H51" s="14">
        <f t="shared" si="18"/>
        <v>0</v>
      </c>
      <c r="I51" s="14" t="str">
        <f t="shared" si="18"/>
        <v>x</v>
      </c>
      <c r="J51" s="15">
        <f>SUM(J52:J54)</f>
        <v>20374.62</v>
      </c>
      <c r="K51" s="16" t="str">
        <f t="shared" ref="K51:Q51" si="19">IF(COUNTIF(K52:K54,"&lt;&gt;x")&gt;0,SUM(K52:K54),"x")</f>
        <v>x</v>
      </c>
      <c r="L51" s="16" t="str">
        <f t="shared" si="19"/>
        <v>x</v>
      </c>
      <c r="M51" s="16" t="str">
        <f t="shared" si="19"/>
        <v>x</v>
      </c>
      <c r="N51" s="16" t="str">
        <f t="shared" si="19"/>
        <v>x</v>
      </c>
      <c r="O51" s="16">
        <f t="shared" si="19"/>
        <v>1247</v>
      </c>
      <c r="P51" s="16">
        <f t="shared" si="19"/>
        <v>0</v>
      </c>
      <c r="Q51" s="16" t="str">
        <f t="shared" si="19"/>
        <v>x</v>
      </c>
      <c r="R51" s="17">
        <f>SUM(R52:R54)</f>
        <v>1247</v>
      </c>
    </row>
    <row r="52" spans="1:18" ht="20.25" x14ac:dyDescent="0.25">
      <c r="A52" s="11">
        <v>1</v>
      </c>
      <c r="B52" s="25" t="s">
        <v>10</v>
      </c>
      <c r="C52" s="14" t="s">
        <v>6</v>
      </c>
      <c r="D52" s="14" t="s">
        <v>6</v>
      </c>
      <c r="E52" s="14" t="s">
        <v>6</v>
      </c>
      <c r="F52" s="15" t="s">
        <v>6</v>
      </c>
      <c r="G52" s="15">
        <v>8877.67</v>
      </c>
      <c r="H52" s="15">
        <v>0</v>
      </c>
      <c r="I52" s="15" t="s">
        <v>6</v>
      </c>
      <c r="J52" s="15">
        <f>SUM(C52:I52)</f>
        <v>8877.67</v>
      </c>
      <c r="K52" s="16" t="s">
        <v>6</v>
      </c>
      <c r="L52" s="16" t="s">
        <v>6</v>
      </c>
      <c r="M52" s="16" t="s">
        <v>6</v>
      </c>
      <c r="N52" s="16" t="s">
        <v>6</v>
      </c>
      <c r="O52" s="16">
        <v>450</v>
      </c>
      <c r="P52" s="17">
        <v>0</v>
      </c>
      <c r="Q52" s="17" t="s">
        <v>6</v>
      </c>
      <c r="R52" s="17">
        <f>SUM(K52:Q52)</f>
        <v>450</v>
      </c>
    </row>
    <row r="53" spans="1:18" ht="20.25" x14ac:dyDescent="0.25">
      <c r="A53" s="11">
        <v>2</v>
      </c>
      <c r="B53" s="25" t="s">
        <v>11</v>
      </c>
      <c r="C53" s="14" t="s">
        <v>6</v>
      </c>
      <c r="D53" s="14" t="s">
        <v>6</v>
      </c>
      <c r="E53" s="14" t="s">
        <v>6</v>
      </c>
      <c r="F53" s="15" t="s">
        <v>6</v>
      </c>
      <c r="G53" s="15">
        <v>10471.35</v>
      </c>
      <c r="H53" s="15">
        <v>0</v>
      </c>
      <c r="I53" s="15" t="s">
        <v>6</v>
      </c>
      <c r="J53" s="15">
        <f>SUM(C53:I53)</f>
        <v>10471.35</v>
      </c>
      <c r="K53" s="16" t="s">
        <v>6</v>
      </c>
      <c r="L53" s="16" t="s">
        <v>6</v>
      </c>
      <c r="M53" s="16" t="s">
        <v>6</v>
      </c>
      <c r="N53" s="16" t="s">
        <v>6</v>
      </c>
      <c r="O53" s="16">
        <v>721</v>
      </c>
      <c r="P53" s="17">
        <v>0</v>
      </c>
      <c r="Q53" s="17" t="s">
        <v>6</v>
      </c>
      <c r="R53" s="17">
        <f>SUM(K53:Q53)</f>
        <v>721</v>
      </c>
    </row>
    <row r="54" spans="1:18" ht="20.25" x14ac:dyDescent="0.25">
      <c r="A54" s="11">
        <v>3</v>
      </c>
      <c r="B54" s="25" t="s">
        <v>32</v>
      </c>
      <c r="C54" s="14" t="s">
        <v>6</v>
      </c>
      <c r="D54" s="14" t="s">
        <v>6</v>
      </c>
      <c r="E54" s="14" t="s">
        <v>6</v>
      </c>
      <c r="F54" s="15" t="s">
        <v>6</v>
      </c>
      <c r="G54" s="15">
        <v>1025.5999999999999</v>
      </c>
      <c r="H54" s="15">
        <v>0</v>
      </c>
      <c r="I54" s="15" t="s">
        <v>6</v>
      </c>
      <c r="J54" s="15">
        <f>SUM(C54:I54)</f>
        <v>1025.5999999999999</v>
      </c>
      <c r="K54" s="16" t="s">
        <v>6</v>
      </c>
      <c r="L54" s="16" t="s">
        <v>6</v>
      </c>
      <c r="M54" s="16" t="s">
        <v>6</v>
      </c>
      <c r="N54" s="16" t="s">
        <v>6</v>
      </c>
      <c r="O54" s="16">
        <v>76</v>
      </c>
      <c r="P54" s="17">
        <v>0</v>
      </c>
      <c r="Q54" s="17" t="s">
        <v>6</v>
      </c>
      <c r="R54" s="17">
        <f>SUM(K54:Q54)</f>
        <v>76</v>
      </c>
    </row>
    <row r="55" spans="1:18" ht="18.75" customHeight="1" x14ac:dyDescent="0.25">
      <c r="A55" s="4"/>
      <c r="B55" s="25" t="s">
        <v>36</v>
      </c>
      <c r="C55" s="14" t="str">
        <f t="shared" ref="C55:I55" si="20">IF(COUNTIF(C56:C58,"&lt;&gt;x")&gt;0,SUM(C56:C58),"x")</f>
        <v>x</v>
      </c>
      <c r="D55" s="14" t="str">
        <f t="shared" si="20"/>
        <v>x</v>
      </c>
      <c r="E55" s="14" t="str">
        <f t="shared" si="20"/>
        <v>x</v>
      </c>
      <c r="F55" s="14" t="str">
        <f t="shared" si="20"/>
        <v>x</v>
      </c>
      <c r="G55" s="14" t="str">
        <f t="shared" si="20"/>
        <v>x</v>
      </c>
      <c r="H55" s="14">
        <f t="shared" si="20"/>
        <v>22133.690000000002</v>
      </c>
      <c r="I55" s="14">
        <f t="shared" si="20"/>
        <v>1101.1999999999998</v>
      </c>
      <c r="J55" s="15">
        <f>SUM(J56:J58)</f>
        <v>23234.89</v>
      </c>
      <c r="K55" s="16" t="str">
        <f t="shared" ref="K55:Q55" si="21">IF(COUNTIF(K56:K58,"&lt;&gt;x")&gt;0,SUM(K56:K58),"x")</f>
        <v>x</v>
      </c>
      <c r="L55" s="16" t="str">
        <f t="shared" si="21"/>
        <v>x</v>
      </c>
      <c r="M55" s="16" t="str">
        <f t="shared" si="21"/>
        <v>x</v>
      </c>
      <c r="N55" s="16" t="str">
        <f t="shared" si="21"/>
        <v>x</v>
      </c>
      <c r="O55" s="16" t="str">
        <f t="shared" si="21"/>
        <v>x</v>
      </c>
      <c r="P55" s="16">
        <f t="shared" si="21"/>
        <v>1407</v>
      </c>
      <c r="Q55" s="16">
        <f t="shared" si="21"/>
        <v>65</v>
      </c>
      <c r="R55" s="17">
        <f>SUM(R56:R58)</f>
        <v>1472</v>
      </c>
    </row>
    <row r="56" spans="1:18" ht="40.5" x14ac:dyDescent="0.25">
      <c r="A56" s="11">
        <v>1</v>
      </c>
      <c r="B56" s="25" t="s">
        <v>20</v>
      </c>
      <c r="C56" s="14" t="s">
        <v>6</v>
      </c>
      <c r="D56" s="14" t="s">
        <v>6</v>
      </c>
      <c r="E56" s="14" t="s">
        <v>6</v>
      </c>
      <c r="F56" s="15" t="s">
        <v>6</v>
      </c>
      <c r="G56" s="15" t="s">
        <v>6</v>
      </c>
      <c r="H56" s="15">
        <v>0</v>
      </c>
      <c r="I56" s="15">
        <v>493.4</v>
      </c>
      <c r="J56" s="15">
        <f>SUM(C56:I56)</f>
        <v>493.4</v>
      </c>
      <c r="K56" s="16" t="s">
        <v>6</v>
      </c>
      <c r="L56" s="16" t="s">
        <v>6</v>
      </c>
      <c r="M56" s="16" t="s">
        <v>6</v>
      </c>
      <c r="N56" s="16" t="s">
        <v>6</v>
      </c>
      <c r="O56" s="16" t="s">
        <v>6</v>
      </c>
      <c r="P56" s="17">
        <v>0</v>
      </c>
      <c r="Q56" s="17">
        <v>26</v>
      </c>
      <c r="R56" s="17">
        <f>SUM(K56:Q56)</f>
        <v>26</v>
      </c>
    </row>
    <row r="57" spans="1:18" ht="20.25" x14ac:dyDescent="0.25">
      <c r="A57" s="11">
        <v>2</v>
      </c>
      <c r="B57" s="25" t="s">
        <v>10</v>
      </c>
      <c r="C57" s="14" t="s">
        <v>6</v>
      </c>
      <c r="D57" s="14" t="s">
        <v>6</v>
      </c>
      <c r="E57" s="14" t="s">
        <v>6</v>
      </c>
      <c r="F57" s="15" t="s">
        <v>6</v>
      </c>
      <c r="G57" s="15" t="s">
        <v>6</v>
      </c>
      <c r="H57" s="15">
        <v>8264.16</v>
      </c>
      <c r="I57" s="15">
        <v>0</v>
      </c>
      <c r="J57" s="15">
        <f>SUM(C57:I57)</f>
        <v>8264.16</v>
      </c>
      <c r="K57" s="16" t="s">
        <v>6</v>
      </c>
      <c r="L57" s="16" t="s">
        <v>6</v>
      </c>
      <c r="M57" s="16" t="s">
        <v>6</v>
      </c>
      <c r="N57" s="16" t="s">
        <v>6</v>
      </c>
      <c r="O57" s="16" t="s">
        <v>6</v>
      </c>
      <c r="P57" s="17">
        <v>393</v>
      </c>
      <c r="Q57" s="17">
        <v>0</v>
      </c>
      <c r="R57" s="17">
        <f>SUM(K57:Q57)</f>
        <v>393</v>
      </c>
    </row>
    <row r="58" spans="1:18" ht="20.25" x14ac:dyDescent="0.25">
      <c r="A58" s="11">
        <v>3</v>
      </c>
      <c r="B58" s="25" t="s">
        <v>28</v>
      </c>
      <c r="C58" s="14" t="s">
        <v>6</v>
      </c>
      <c r="D58" s="14" t="s">
        <v>6</v>
      </c>
      <c r="E58" s="14" t="s">
        <v>6</v>
      </c>
      <c r="F58" s="15" t="s">
        <v>6</v>
      </c>
      <c r="G58" s="15" t="s">
        <v>6</v>
      </c>
      <c r="H58" s="15">
        <v>13869.53</v>
      </c>
      <c r="I58" s="15">
        <v>607.79999999999995</v>
      </c>
      <c r="J58" s="15">
        <f>SUM(C58:I58)</f>
        <v>14477.33</v>
      </c>
      <c r="K58" s="16" t="s">
        <v>6</v>
      </c>
      <c r="L58" s="16" t="s">
        <v>6</v>
      </c>
      <c r="M58" s="16" t="s">
        <v>6</v>
      </c>
      <c r="N58" s="16" t="s">
        <v>6</v>
      </c>
      <c r="O58" s="16" t="s">
        <v>6</v>
      </c>
      <c r="P58" s="17">
        <v>1014</v>
      </c>
      <c r="Q58" s="17">
        <v>39</v>
      </c>
      <c r="R58" s="17">
        <f>SUM(K58:Q58)</f>
        <v>1053</v>
      </c>
    </row>
    <row r="59" spans="1:18" ht="110.25" customHeight="1" x14ac:dyDescent="0.25">
      <c r="A59" s="4"/>
      <c r="B59" s="13" t="s">
        <v>37</v>
      </c>
      <c r="C59" s="14">
        <f t="shared" ref="C59:R59" si="22">SUM(C60)</f>
        <v>8517.56</v>
      </c>
      <c r="D59" s="14">
        <f t="shared" si="22"/>
        <v>3807.93</v>
      </c>
      <c r="E59" s="14">
        <f t="shared" si="22"/>
        <v>7535.28</v>
      </c>
      <c r="F59" s="15">
        <f t="shared" si="22"/>
        <v>0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19860.77</v>
      </c>
      <c r="K59" s="16">
        <f t="shared" si="22"/>
        <v>652</v>
      </c>
      <c r="L59" s="16">
        <f t="shared" si="22"/>
        <v>246</v>
      </c>
      <c r="M59" s="16">
        <f t="shared" si="22"/>
        <v>642</v>
      </c>
      <c r="N59" s="16">
        <f t="shared" si="22"/>
        <v>0</v>
      </c>
      <c r="O59" s="16">
        <f t="shared" si="22"/>
        <v>0</v>
      </c>
      <c r="P59" s="17">
        <f t="shared" si="22"/>
        <v>0</v>
      </c>
      <c r="Q59" s="17">
        <f t="shared" si="22"/>
        <v>0</v>
      </c>
      <c r="R59" s="17">
        <f t="shared" si="22"/>
        <v>1540</v>
      </c>
    </row>
    <row r="60" spans="1:18" ht="20.25" x14ac:dyDescent="0.25">
      <c r="A60" s="11">
        <v>1</v>
      </c>
      <c r="B60" s="13" t="s">
        <v>28</v>
      </c>
      <c r="C60" s="14">
        <v>8517.56</v>
      </c>
      <c r="D60" s="14">
        <v>3807.93</v>
      </c>
      <c r="E60" s="14">
        <v>7535.28</v>
      </c>
      <c r="F60" s="15">
        <v>0</v>
      </c>
      <c r="G60" s="15">
        <v>0</v>
      </c>
      <c r="H60" s="15">
        <v>0</v>
      </c>
      <c r="I60" s="15">
        <v>0</v>
      </c>
      <c r="J60" s="15">
        <f>SUM(C60:I60)</f>
        <v>19860.77</v>
      </c>
      <c r="K60" s="16">
        <v>652</v>
      </c>
      <c r="L60" s="16">
        <v>246</v>
      </c>
      <c r="M60" s="16">
        <v>642</v>
      </c>
      <c r="N60" s="16">
        <v>0</v>
      </c>
      <c r="O60" s="16">
        <v>0</v>
      </c>
      <c r="P60" s="17">
        <v>0</v>
      </c>
      <c r="Q60" s="17">
        <v>0</v>
      </c>
      <c r="R60" s="17">
        <f>SUM(K60:Q60)</f>
        <v>1540</v>
      </c>
    </row>
    <row r="67" spans="1:18" ht="45.75" x14ac:dyDescent="0.25">
      <c r="A67" s="26" t="s">
        <v>39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</row>
  </sheetData>
  <sheetProtection formatCells="0" formatColumns="0" formatRows="0" insertColumns="0" insertRows="0" insertHyperlinks="0" deleteColumns="0" deleteRows="0" sort="0" autoFilter="0" pivotTables="0"/>
  <mergeCells count="10">
    <mergeCell ref="A67:R67"/>
    <mergeCell ref="A9:A11"/>
    <mergeCell ref="B9:B11"/>
    <mergeCell ref="C9:J9"/>
    <mergeCell ref="K9:R9"/>
    <mergeCell ref="B7:Q7"/>
    <mergeCell ref="P3:R3"/>
    <mergeCell ref="N4:R4"/>
    <mergeCell ref="M1:R1"/>
    <mergeCell ref="M2:R2"/>
  </mergeCells>
  <printOptions horizontalCentered="1"/>
  <pageMargins left="0.31496062992126" right="0.31496062992126" top="0.31496062992126" bottom="0.31496062992126" header="0.51181102362205" footer="0.51181102362205"/>
  <pageSetup paperSize="9" scale="3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Меньщикова Анастасия Сергеевна</cp:lastModifiedBy>
  <dcterms:created xsi:type="dcterms:W3CDTF">2019-02-21T06:26:12Z</dcterms:created>
  <dcterms:modified xsi:type="dcterms:W3CDTF">2020-12-28T13:17:16Z</dcterms:modified>
  <cp:category/>
</cp:coreProperties>
</file>