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ои документы\2021\1. РЕГ. ПРОГРАММА\1.УСКОРЕННАЯ РЕАЛИЗАЦИЯ\изменения в программу по э2022\"/>
    </mc:Choice>
  </mc:AlternateContent>
  <bookViews>
    <workbookView xWindow="0" yWindow="0" windowWidth="28800" windowHeight="11400"/>
  </bookViews>
  <sheets>
    <sheet name="Форма 3" sheetId="1" r:id="rId1"/>
  </sheets>
  <definedNames>
    <definedName name="_xlnm.Print_Titles" localSheetId="0">'Форма 3'!$9:$13</definedName>
    <definedName name="_xlnm.Print_Area" localSheetId="0">'Форма 3'!$A$1:$S$59</definedName>
  </definedNames>
  <calcPr calcId="162913"/>
</workbook>
</file>

<file path=xl/calcChain.xml><?xml version="1.0" encoding="utf-8"?>
<calcChain xmlns="http://schemas.openxmlformats.org/spreadsheetml/2006/main">
  <c r="Q51" i="1" l="1"/>
  <c r="N51" i="1"/>
  <c r="J51" i="1"/>
  <c r="G51" i="1"/>
  <c r="D51" i="1"/>
  <c r="Q50" i="1"/>
  <c r="N50" i="1"/>
  <c r="J50" i="1"/>
  <c r="G50" i="1"/>
  <c r="D50" i="1"/>
  <c r="Q49" i="1"/>
  <c r="N49" i="1"/>
  <c r="J49" i="1"/>
  <c r="G49" i="1"/>
  <c r="D49" i="1"/>
  <c r="Q48" i="1"/>
  <c r="N48" i="1"/>
  <c r="J48" i="1"/>
  <c r="G48" i="1"/>
  <c r="D48" i="1"/>
  <c r="Q47" i="1"/>
  <c r="N47" i="1"/>
  <c r="J47" i="1"/>
  <c r="G47" i="1"/>
  <c r="D47" i="1"/>
  <c r="Q46" i="1"/>
  <c r="N46" i="1"/>
  <c r="J46" i="1"/>
  <c r="G46" i="1"/>
  <c r="D46" i="1"/>
  <c r="Q45" i="1"/>
  <c r="N45" i="1"/>
  <c r="J45" i="1"/>
  <c r="G45" i="1"/>
  <c r="D45" i="1"/>
  <c r="S44" i="1"/>
  <c r="R44" i="1"/>
  <c r="P44" i="1"/>
  <c r="O44" i="1"/>
  <c r="M44" i="1"/>
  <c r="L44" i="1"/>
  <c r="K44" i="1"/>
  <c r="I44" i="1"/>
  <c r="H44" i="1"/>
  <c r="F44" i="1"/>
  <c r="E44" i="1"/>
  <c r="C44" i="1"/>
  <c r="Q43" i="1"/>
  <c r="N43" i="1"/>
  <c r="J43" i="1"/>
  <c r="G43" i="1"/>
  <c r="D43" i="1"/>
  <c r="Q42" i="1"/>
  <c r="N42" i="1"/>
  <c r="J42" i="1"/>
  <c r="G42" i="1"/>
  <c r="D42" i="1"/>
  <c r="Q41" i="1"/>
  <c r="N41" i="1"/>
  <c r="J41" i="1"/>
  <c r="G41" i="1"/>
  <c r="D41" i="1"/>
  <c r="Q40" i="1"/>
  <c r="N40" i="1"/>
  <c r="J40" i="1"/>
  <c r="G40" i="1"/>
  <c r="D40" i="1"/>
  <c r="Q39" i="1"/>
  <c r="N39" i="1"/>
  <c r="J39" i="1"/>
  <c r="G39" i="1"/>
  <c r="D39" i="1"/>
  <c r="Q38" i="1"/>
  <c r="N38" i="1"/>
  <c r="J38" i="1"/>
  <c r="G38" i="1"/>
  <c r="D38" i="1"/>
  <c r="Q37" i="1"/>
  <c r="N37" i="1"/>
  <c r="J37" i="1"/>
  <c r="G37" i="1"/>
  <c r="D37" i="1"/>
  <c r="Q36" i="1"/>
  <c r="N36" i="1"/>
  <c r="J36" i="1"/>
  <c r="G36" i="1"/>
  <c r="D36" i="1"/>
  <c r="Q35" i="1"/>
  <c r="N35" i="1"/>
  <c r="J35" i="1"/>
  <c r="G35" i="1"/>
  <c r="D35" i="1"/>
  <c r="S34" i="1"/>
  <c r="R34" i="1"/>
  <c r="P34" i="1"/>
  <c r="O34" i="1"/>
  <c r="M34" i="1"/>
  <c r="L34" i="1"/>
  <c r="K34" i="1"/>
  <c r="I34" i="1"/>
  <c r="H34" i="1"/>
  <c r="F34" i="1"/>
  <c r="E34" i="1"/>
  <c r="C34" i="1"/>
  <c r="Q33" i="1"/>
  <c r="N33" i="1"/>
  <c r="J33" i="1"/>
  <c r="G33" i="1"/>
  <c r="D33" i="1"/>
  <c r="Q32" i="1"/>
  <c r="N32" i="1"/>
  <c r="J32" i="1"/>
  <c r="G32" i="1"/>
  <c r="D32" i="1"/>
  <c r="Q31" i="1"/>
  <c r="N31" i="1"/>
  <c r="J31" i="1"/>
  <c r="G31" i="1"/>
  <c r="D31" i="1"/>
  <c r="Q30" i="1"/>
  <c r="N30" i="1"/>
  <c r="J30" i="1"/>
  <c r="G30" i="1"/>
  <c r="D30" i="1"/>
  <c r="Q29" i="1"/>
  <c r="N29" i="1"/>
  <c r="J29" i="1"/>
  <c r="G29" i="1"/>
  <c r="D29" i="1"/>
  <c r="Q28" i="1"/>
  <c r="N28" i="1"/>
  <c r="J28" i="1"/>
  <c r="G28" i="1"/>
  <c r="D28" i="1"/>
  <c r="Q27" i="1"/>
  <c r="N27" i="1"/>
  <c r="J27" i="1"/>
  <c r="G27" i="1"/>
  <c r="D27" i="1"/>
  <c r="Q26" i="1"/>
  <c r="N26" i="1"/>
  <c r="J26" i="1"/>
  <c r="G26" i="1"/>
  <c r="D26" i="1"/>
  <c r="S25" i="1"/>
  <c r="R25" i="1"/>
  <c r="P25" i="1"/>
  <c r="O25" i="1"/>
  <c r="M25" i="1"/>
  <c r="L25" i="1"/>
  <c r="K25" i="1"/>
  <c r="I25" i="1"/>
  <c r="H25" i="1"/>
  <c r="F25" i="1"/>
  <c r="E25" i="1"/>
  <c r="C25" i="1"/>
  <c r="Q24" i="1"/>
  <c r="N24" i="1"/>
  <c r="J24" i="1"/>
  <c r="G24" i="1"/>
  <c r="D24" i="1"/>
  <c r="Q23" i="1"/>
  <c r="N23" i="1"/>
  <c r="J23" i="1"/>
  <c r="G23" i="1"/>
  <c r="D23" i="1"/>
  <c r="Q22" i="1"/>
  <c r="N22" i="1"/>
  <c r="J22" i="1"/>
  <c r="G22" i="1"/>
  <c r="D22" i="1"/>
  <c r="Q21" i="1"/>
  <c r="N21" i="1"/>
  <c r="J21" i="1"/>
  <c r="G21" i="1"/>
  <c r="D21" i="1"/>
  <c r="Q20" i="1"/>
  <c r="N20" i="1"/>
  <c r="J20" i="1"/>
  <c r="G20" i="1"/>
  <c r="D20" i="1"/>
  <c r="Q19" i="1"/>
  <c r="N19" i="1"/>
  <c r="J19" i="1"/>
  <c r="G19" i="1"/>
  <c r="D19" i="1"/>
  <c r="Q18" i="1"/>
  <c r="N18" i="1"/>
  <c r="J18" i="1"/>
  <c r="G18" i="1"/>
  <c r="D18" i="1"/>
  <c r="Q17" i="1"/>
  <c r="N17" i="1"/>
  <c r="J17" i="1"/>
  <c r="G17" i="1"/>
  <c r="D17" i="1"/>
  <c r="Q16" i="1"/>
  <c r="N16" i="1"/>
  <c r="J16" i="1"/>
  <c r="G16" i="1"/>
  <c r="D16" i="1"/>
  <c r="S15" i="1"/>
  <c r="R15" i="1"/>
  <c r="P15" i="1"/>
  <c r="O15" i="1"/>
  <c r="M15" i="1"/>
  <c r="L15" i="1"/>
  <c r="K15" i="1"/>
  <c r="I15" i="1"/>
  <c r="H15" i="1"/>
  <c r="F15" i="1"/>
  <c r="E15" i="1"/>
  <c r="C15" i="1"/>
  <c r="M14" i="1" l="1"/>
  <c r="D44" i="1"/>
  <c r="R14" i="1"/>
  <c r="F14" i="1"/>
  <c r="J34" i="1"/>
  <c r="G34" i="1"/>
  <c r="D34" i="1"/>
  <c r="N34" i="1"/>
  <c r="Q44" i="1"/>
  <c r="N44" i="1"/>
  <c r="J44" i="1"/>
  <c r="G44" i="1"/>
  <c r="Q15" i="1"/>
  <c r="O14" i="1"/>
  <c r="K14" i="1"/>
  <c r="G25" i="1"/>
  <c r="I14" i="1"/>
  <c r="P14" i="1"/>
  <c r="E14" i="1"/>
  <c r="Q34" i="1"/>
  <c r="L14" i="1"/>
  <c r="G15" i="1"/>
  <c r="D15" i="1"/>
  <c r="N15" i="1"/>
  <c r="J15" i="1"/>
  <c r="C14" i="1"/>
  <c r="S14" i="1"/>
  <c r="N25" i="1"/>
  <c r="J25" i="1"/>
  <c r="D25" i="1"/>
  <c r="Q25" i="1"/>
  <c r="H14" i="1"/>
  <c r="G14" i="1" l="1"/>
  <c r="Q14" i="1"/>
  <c r="J14" i="1"/>
  <c r="N14" i="1"/>
  <c r="D14" i="1"/>
</calcChain>
</file>

<file path=xl/sharedStrings.xml><?xml version="1.0" encoding="utf-8"?>
<sst xmlns="http://schemas.openxmlformats.org/spreadsheetml/2006/main" count="88" uniqueCount="58">
  <si>
    <t>План мероприятий по переселению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</si>
  <si>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</si>
  <si>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</si>
  <si>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Число жителей, планируемых 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</si>
  <si>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</si>
  <si>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</si>
  <si>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</si>
  <si>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</si>
  <si>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</si>
  <si>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Всего</t>
  </si>
  <si>
    <t>в том числе</t>
  </si>
  <si>
    <t>Всего:</t>
  </si>
  <si>
    <t>в том числе:</t>
  </si>
  <si>
    <t>Собственность граждан</t>
  </si>
  <si>
    <t>Муниципальная собственность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</si>
  <si>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</si>
  <si>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</si>
  <si>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</si>
  <si>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</si>
  <si>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</si>
  <si>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 граждан по договору о развитии застроенной территории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</si>
  <si>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</si>
  <si>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</si>
  <si>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(инвестора по ДРЗТ)</t>
  </si>
  <si>
    <t>чел.</t>
  </si>
  <si>
    <t>ед.</t>
  </si>
  <si>
    <t>кв.м</t>
  </si>
  <si>
    <t>руб.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</si>
  <si>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</si>
  <si>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</si>
  <si>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</si>
  <si>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</si>
  <si>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 xml:space="preserve">ПРИЛОЖЕНИЕ № 3 
к постановлению Правительства 
Новосибирской области 
от ______________ № _________
</t>
  </si>
  <si>
    <t xml:space="preserve">«ПРИЛОЖЕНИЕ № 4
 к Региональной адресной программе 
Новосибирской области по переселению
граждан из аварийного жилищного фонда
 на 2019-2023 годы
</t>
  </si>
  <si>
    <t>Всего по региональной адресной программе Новосибирской области по переселению граждан из аварийного жилищного фонда на 2019-2023 годы, в рамках которой предусмотрено финансирование за счет средств государственной корпорации Фонда содействия реформированию жилищно-коммунального хозяйства, в т.ч.:</t>
  </si>
  <si>
    <t>город Искитим</t>
  </si>
  <si>
    <t xml:space="preserve">город Новосибирск </t>
  </si>
  <si>
    <t>город Куйбышев Куйбышевского района</t>
  </si>
  <si>
    <t>Бажинский сельсовет Маслянинского района</t>
  </si>
  <si>
    <t>Вагайцевский сельсовет Ордынского района</t>
  </si>
  <si>
    <t>Бобровский сельсовет Сузунского района</t>
  </si>
  <si>
    <t>город Тогучин Тогучинского района</t>
  </si>
  <si>
    <t>город Черепаново Черепановского района</t>
  </si>
  <si>
    <t>город Чулым Чулымского  района</t>
  </si>
  <si>
    <t>город Болотное Болотнинского  района</t>
  </si>
  <si>
    <t>Доволенский сельсовет Доволенского района</t>
  </si>
  <si>
    <t>город Купино Купинского района</t>
  </si>
  <si>
    <t>рабочий поселок Дорогино Черепановского района</t>
  </si>
  <si>
    <t>рабочий поселок Посевная Черепановского района</t>
  </si>
  <si>
    <t>город Чулым Чулымского района</t>
  </si>
  <si>
    <t>город Барабинск Барабинского муниципального района</t>
  </si>
  <si>
    <t>город Новосибирск</t>
  </si>
  <si>
    <t xml:space="preserve">город Обь </t>
  </si>
  <si>
    <t>Ташаринский сельсовет Мошковского района</t>
  </si>
  <si>
    <t>Березовский сельсовет Новосибирского района</t>
  </si>
  <si>
    <t>город Татарск Татарского района</t>
  </si>
  <si>
    <t>Барышевский сельсовет Новосибирского района</t>
  </si>
  <si>
    <t>_________».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</si>
</sst>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14"/>
      <color rgb="FF000000"/>
      <name val="Times New Roman"/>
    </font>
    <font>
      <sz val="16"/>
      <color rgb="FF000000"/>
      <name val="Times New Roman"/>
    </font>
    <font>
      <sz val="3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view="pageBreakPreview" zoomScale="60" zoomScaleNormal="100" workbookViewId="0">
      <selection activeCell="A52" sqref="A52:S58"/>
    </sheetView>
  </sheetViews>
  <sheetFormatPr defaultRowHeight="15" x14ac:dyDescent="0.25"/>
  <cols>
    <col min="1" max="1" width="4.7109375" customWidth="1"/>
    <col min="2" max="2" width="50.7109375" style="1" customWidth="1"/>
    <col min="3" max="3" width="20.7109375" customWidth="1"/>
    <col min="4" max="4" width="18.7109375" customWidth="1"/>
    <col min="5" max="5" width="20.7109375" customWidth="1"/>
    <col min="6" max="6" width="23.140625" customWidth="1"/>
    <col min="7" max="8" width="20.7109375" customWidth="1"/>
    <col min="9" max="9" width="21.42578125" customWidth="1"/>
    <col min="10" max="15" width="20.7109375" customWidth="1"/>
    <col min="16" max="16" width="22.7109375" customWidth="1"/>
    <col min="17" max="19" width="20.7109375" customWidth="1"/>
  </cols>
  <sheetData>
    <row r="1" spans="1:19" ht="198" customHeight="1" x14ac:dyDescent="0.25">
      <c r="B1"/>
      <c r="D1" s="3"/>
      <c r="E1" s="4"/>
      <c r="F1" s="4"/>
      <c r="N1" s="13" t="s">
        <v>32</v>
      </c>
      <c r="O1" s="13"/>
      <c r="P1" s="13"/>
      <c r="Q1" s="13"/>
      <c r="R1" s="13"/>
      <c r="S1" s="13"/>
    </row>
    <row r="2" spans="1:19" ht="250.5" customHeight="1" x14ac:dyDescent="0.25">
      <c r="B2"/>
      <c r="D2" s="3"/>
      <c r="E2" s="4"/>
      <c r="F2" s="4"/>
      <c r="N2" s="13" t="s">
        <v>33</v>
      </c>
      <c r="O2" s="13"/>
      <c r="P2" s="13"/>
      <c r="Q2" s="13"/>
      <c r="R2" s="13"/>
      <c r="S2" s="13"/>
    </row>
    <row r="3" spans="1:19" ht="18.75" customHeight="1" x14ac:dyDescent="0.3">
      <c r="B3"/>
      <c r="D3" s="3"/>
      <c r="E3" s="4"/>
      <c r="F3" s="4"/>
      <c r="P3" s="5"/>
      <c r="Q3" s="12"/>
      <c r="R3" s="12"/>
      <c r="S3" s="12"/>
    </row>
    <row r="4" spans="1:19" ht="25.5" customHeight="1" x14ac:dyDescent="0.25">
      <c r="B4"/>
      <c r="D4" s="3"/>
      <c r="E4" s="4"/>
      <c r="F4" s="4"/>
      <c r="O4" s="12"/>
      <c r="P4" s="12"/>
      <c r="Q4" s="12"/>
      <c r="R4" s="12"/>
      <c r="S4" s="12"/>
    </row>
    <row r="7" spans="1:19" ht="61.5" customHeight="1" x14ac:dyDescent="0.25">
      <c r="A7" s="2"/>
      <c r="B7" s="20" t="s"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ht="26.25" customHeight="1" x14ac:dyDescent="0.25"/>
    <row r="9" spans="1:19" ht="69" customHeight="1" x14ac:dyDescent="0.25">
      <c r="A9" s="16" t="s">
        <v>1</v>
      </c>
      <c r="B9" s="15" t="s">
        <v>2</v>
      </c>
      <c r="C9" s="15" t="s">
        <v>3</v>
      </c>
      <c r="D9" s="15" t="s">
        <v>4</v>
      </c>
      <c r="E9" s="15"/>
      <c r="F9" s="15"/>
      <c r="G9" s="15" t="s">
        <v>5</v>
      </c>
      <c r="H9" s="15"/>
      <c r="I9" s="15"/>
      <c r="J9" s="15" t="s">
        <v>6</v>
      </c>
      <c r="K9" s="15"/>
      <c r="L9" s="15"/>
      <c r="M9" s="15"/>
      <c r="N9" s="15" t="s">
        <v>7</v>
      </c>
      <c r="O9" s="15"/>
      <c r="P9" s="15"/>
      <c r="Q9" s="15" t="s">
        <v>8</v>
      </c>
      <c r="R9" s="15"/>
      <c r="S9" s="15"/>
    </row>
    <row r="10" spans="1:19" ht="16.5" customHeight="1" x14ac:dyDescent="0.25">
      <c r="A10" s="17"/>
      <c r="B10" s="15"/>
      <c r="C10" s="15"/>
      <c r="D10" s="19" t="s">
        <v>9</v>
      </c>
      <c r="E10" s="19" t="s">
        <v>10</v>
      </c>
      <c r="F10" s="19"/>
      <c r="G10" s="19" t="s">
        <v>9</v>
      </c>
      <c r="H10" s="19" t="s">
        <v>10</v>
      </c>
      <c r="I10" s="19"/>
      <c r="J10" s="19" t="s">
        <v>11</v>
      </c>
      <c r="K10" s="19" t="s">
        <v>12</v>
      </c>
      <c r="L10" s="19"/>
      <c r="M10" s="19"/>
      <c r="N10" s="15" t="s">
        <v>11</v>
      </c>
      <c r="O10" s="15" t="s">
        <v>12</v>
      </c>
      <c r="P10" s="15"/>
      <c r="Q10" s="15" t="s">
        <v>11</v>
      </c>
      <c r="R10" s="15" t="s">
        <v>12</v>
      </c>
      <c r="S10" s="15"/>
    </row>
    <row r="11" spans="1:19" ht="149.25" customHeight="1" x14ac:dyDescent="0.25">
      <c r="A11" s="17"/>
      <c r="B11" s="15"/>
      <c r="C11" s="15"/>
      <c r="D11" s="19"/>
      <c r="E11" s="6" t="s">
        <v>13</v>
      </c>
      <c r="F11" s="6" t="s">
        <v>14</v>
      </c>
      <c r="G11" s="19"/>
      <c r="H11" s="6" t="s">
        <v>15</v>
      </c>
      <c r="I11" s="6" t="s">
        <v>16</v>
      </c>
      <c r="J11" s="19"/>
      <c r="K11" s="6" t="s">
        <v>17</v>
      </c>
      <c r="L11" s="6" t="s">
        <v>18</v>
      </c>
      <c r="M11" s="6" t="s">
        <v>19</v>
      </c>
      <c r="N11" s="15"/>
      <c r="O11" s="6" t="s">
        <v>20</v>
      </c>
      <c r="P11" s="6" t="s">
        <v>21</v>
      </c>
      <c r="Q11" s="15"/>
      <c r="R11" s="6" t="s">
        <v>22</v>
      </c>
      <c r="S11" s="6" t="s">
        <v>23</v>
      </c>
    </row>
    <row r="12" spans="1:19" ht="20.25" customHeight="1" x14ac:dyDescent="0.25">
      <c r="A12" s="18"/>
      <c r="B12" s="15"/>
      <c r="C12" s="7" t="s">
        <v>24</v>
      </c>
      <c r="D12" s="7" t="s">
        <v>25</v>
      </c>
      <c r="E12" s="7" t="s">
        <v>25</v>
      </c>
      <c r="F12" s="7" t="s">
        <v>25</v>
      </c>
      <c r="G12" s="7" t="s">
        <v>26</v>
      </c>
      <c r="H12" s="7" t="s">
        <v>26</v>
      </c>
      <c r="I12" s="7" t="s">
        <v>26</v>
      </c>
      <c r="J12" s="7" t="s">
        <v>27</v>
      </c>
      <c r="K12" s="7" t="s">
        <v>27</v>
      </c>
      <c r="L12" s="7" t="s">
        <v>27</v>
      </c>
      <c r="M12" s="7" t="s">
        <v>27</v>
      </c>
      <c r="N12" s="6" t="s">
        <v>27</v>
      </c>
      <c r="O12" s="7" t="s">
        <v>27</v>
      </c>
      <c r="P12" s="6" t="s">
        <v>27</v>
      </c>
      <c r="Q12" s="6" t="s">
        <v>27</v>
      </c>
      <c r="R12" s="6" t="s">
        <v>27</v>
      </c>
      <c r="S12" s="6" t="s">
        <v>27</v>
      </c>
    </row>
    <row r="13" spans="1:19" ht="20.25" customHeight="1" x14ac:dyDescent="0.25">
      <c r="A13" s="7">
        <v>1</v>
      </c>
      <c r="B13" s="6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6">
        <v>14</v>
      </c>
      <c r="O13" s="7">
        <v>15</v>
      </c>
      <c r="P13" s="6">
        <v>16</v>
      </c>
      <c r="Q13" s="6">
        <v>17</v>
      </c>
      <c r="R13" s="6">
        <v>18</v>
      </c>
      <c r="S13" s="6">
        <v>19</v>
      </c>
    </row>
    <row r="14" spans="1:19" ht="219" customHeight="1" x14ac:dyDescent="0.25">
      <c r="A14" s="8"/>
      <c r="B14" s="9" t="s">
        <v>34</v>
      </c>
      <c r="C14" s="10">
        <f t="shared" ref="C14:S14" si="0">SUM(C15,C25,C34,C44)</f>
        <v>5404</v>
      </c>
      <c r="D14" s="10">
        <f t="shared" si="0"/>
        <v>2099</v>
      </c>
      <c r="E14" s="10">
        <f t="shared" si="0"/>
        <v>1420</v>
      </c>
      <c r="F14" s="10">
        <f t="shared" si="0"/>
        <v>679</v>
      </c>
      <c r="G14" s="11">
        <f t="shared" si="0"/>
        <v>87038.34</v>
      </c>
      <c r="H14" s="11">
        <f t="shared" si="0"/>
        <v>60313.310000000005</v>
      </c>
      <c r="I14" s="11">
        <f t="shared" si="0"/>
        <v>26725.03</v>
      </c>
      <c r="J14" s="11">
        <f t="shared" si="0"/>
        <v>4433303711.2600002</v>
      </c>
      <c r="K14" s="11">
        <f t="shared" si="0"/>
        <v>3941903627.5299997</v>
      </c>
      <c r="L14" s="11">
        <f t="shared" si="0"/>
        <v>0</v>
      </c>
      <c r="M14" s="11">
        <f t="shared" si="0"/>
        <v>491400083.73000002</v>
      </c>
      <c r="N14" s="11">
        <f t="shared" si="0"/>
        <v>479551.94</v>
      </c>
      <c r="O14" s="11">
        <f t="shared" si="0"/>
        <v>0</v>
      </c>
      <c r="P14" s="11">
        <f t="shared" si="0"/>
        <v>479551.94</v>
      </c>
      <c r="Q14" s="11">
        <f t="shared" si="0"/>
        <v>0</v>
      </c>
      <c r="R14" s="11">
        <f t="shared" si="0"/>
        <v>0</v>
      </c>
      <c r="S14" s="11">
        <f t="shared" si="0"/>
        <v>0</v>
      </c>
    </row>
    <row r="15" spans="1:19" ht="20.25" x14ac:dyDescent="0.25">
      <c r="A15" s="8"/>
      <c r="B15" s="9" t="s">
        <v>28</v>
      </c>
      <c r="C15" s="10">
        <f t="shared" ref="C15:S15" si="1">SUM(C16:C24)</f>
        <v>703</v>
      </c>
      <c r="D15" s="10">
        <f t="shared" si="1"/>
        <v>269</v>
      </c>
      <c r="E15" s="10">
        <f t="shared" si="1"/>
        <v>168</v>
      </c>
      <c r="F15" s="10">
        <f t="shared" si="1"/>
        <v>101</v>
      </c>
      <c r="G15" s="11">
        <f t="shared" si="1"/>
        <v>11452.79</v>
      </c>
      <c r="H15" s="11">
        <f t="shared" si="1"/>
        <v>7028.88</v>
      </c>
      <c r="I15" s="11">
        <f t="shared" si="1"/>
        <v>4423.91</v>
      </c>
      <c r="J15" s="11">
        <f t="shared" si="1"/>
        <v>587912375.53000009</v>
      </c>
      <c r="K15" s="11">
        <f t="shared" si="1"/>
        <v>488515289.88</v>
      </c>
      <c r="L15" s="11">
        <f t="shared" si="1"/>
        <v>0</v>
      </c>
      <c r="M15" s="11">
        <f t="shared" si="1"/>
        <v>99397085.650000006</v>
      </c>
      <c r="N15" s="11">
        <f t="shared" si="1"/>
        <v>0</v>
      </c>
      <c r="O15" s="11">
        <f t="shared" si="1"/>
        <v>0</v>
      </c>
      <c r="P15" s="11">
        <f t="shared" si="1"/>
        <v>0</v>
      </c>
      <c r="Q15" s="11">
        <f t="shared" si="1"/>
        <v>0</v>
      </c>
      <c r="R15" s="11">
        <f t="shared" si="1"/>
        <v>0</v>
      </c>
      <c r="S15" s="11">
        <f t="shared" si="1"/>
        <v>0</v>
      </c>
    </row>
    <row r="16" spans="1:19" ht="20.25" x14ac:dyDescent="0.25">
      <c r="A16" s="8">
        <v>1</v>
      </c>
      <c r="B16" s="9" t="s">
        <v>35</v>
      </c>
      <c r="C16" s="10">
        <v>110</v>
      </c>
      <c r="D16" s="10">
        <f t="shared" ref="D16:D24" si="2">E16+F16</f>
        <v>42</v>
      </c>
      <c r="E16" s="10">
        <v>39</v>
      </c>
      <c r="F16" s="10">
        <v>3</v>
      </c>
      <c r="G16" s="11">
        <f t="shared" ref="G16:G24" si="3">H16+I16</f>
        <v>2091.08</v>
      </c>
      <c r="H16" s="11">
        <v>1925.78</v>
      </c>
      <c r="I16" s="11">
        <v>165.3</v>
      </c>
      <c r="J16" s="11">
        <f t="shared" ref="J16:J24" si="4">K16+L16+M16</f>
        <v>95368199.230000004</v>
      </c>
      <c r="K16" s="11">
        <v>91553471.260000005</v>
      </c>
      <c r="L16" s="11">
        <v>0</v>
      </c>
      <c r="M16" s="11">
        <v>3814727.97</v>
      </c>
      <c r="N16" s="11">
        <f t="shared" ref="N16:N24" si="5">O16+P16</f>
        <v>0</v>
      </c>
      <c r="O16" s="11">
        <v>0</v>
      </c>
      <c r="P16" s="11">
        <v>0</v>
      </c>
      <c r="Q16" s="11">
        <f t="shared" ref="Q16:Q24" si="6">R16+S16</f>
        <v>0</v>
      </c>
      <c r="R16" s="11">
        <v>0</v>
      </c>
      <c r="S16" s="11">
        <v>0</v>
      </c>
    </row>
    <row r="17" spans="1:19" ht="20.25" x14ac:dyDescent="0.25">
      <c r="A17" s="8">
        <v>2</v>
      </c>
      <c r="B17" s="9" t="s">
        <v>36</v>
      </c>
      <c r="C17" s="10">
        <v>277</v>
      </c>
      <c r="D17" s="10">
        <f t="shared" si="2"/>
        <v>102</v>
      </c>
      <c r="E17" s="10">
        <v>57</v>
      </c>
      <c r="F17" s="10">
        <v>45</v>
      </c>
      <c r="G17" s="11">
        <f t="shared" si="3"/>
        <v>4077.3</v>
      </c>
      <c r="H17" s="11">
        <v>2268.23</v>
      </c>
      <c r="I17" s="11">
        <v>1809.07</v>
      </c>
      <c r="J17" s="11">
        <f t="shared" si="4"/>
        <v>260759946.40000001</v>
      </c>
      <c r="K17" s="11">
        <v>177074201.09</v>
      </c>
      <c r="L17" s="11">
        <v>0</v>
      </c>
      <c r="M17" s="11">
        <v>83685745.310000002</v>
      </c>
      <c r="N17" s="11">
        <f t="shared" si="5"/>
        <v>0</v>
      </c>
      <c r="O17" s="11">
        <v>0</v>
      </c>
      <c r="P17" s="11">
        <v>0</v>
      </c>
      <c r="Q17" s="11">
        <f t="shared" si="6"/>
        <v>0</v>
      </c>
      <c r="R17" s="11">
        <v>0</v>
      </c>
      <c r="S17" s="11">
        <v>0</v>
      </c>
    </row>
    <row r="18" spans="1:19" ht="40.5" x14ac:dyDescent="0.25">
      <c r="A18" s="8">
        <v>3</v>
      </c>
      <c r="B18" s="9" t="s">
        <v>37</v>
      </c>
      <c r="C18" s="10">
        <v>27</v>
      </c>
      <c r="D18" s="10">
        <f t="shared" si="2"/>
        <v>16</v>
      </c>
      <c r="E18" s="10">
        <v>16</v>
      </c>
      <c r="F18" s="10">
        <v>0</v>
      </c>
      <c r="G18" s="11">
        <f t="shared" si="3"/>
        <v>625.1</v>
      </c>
      <c r="H18" s="11">
        <v>625.1</v>
      </c>
      <c r="I18" s="11">
        <v>0</v>
      </c>
      <c r="J18" s="11">
        <f t="shared" si="4"/>
        <v>26513501.199999999</v>
      </c>
      <c r="K18" s="11">
        <v>25452961.149999999</v>
      </c>
      <c r="L18" s="11">
        <v>0</v>
      </c>
      <c r="M18" s="11">
        <v>1060540.05</v>
      </c>
      <c r="N18" s="11">
        <f t="shared" si="5"/>
        <v>0</v>
      </c>
      <c r="O18" s="11">
        <v>0</v>
      </c>
      <c r="P18" s="11">
        <v>0</v>
      </c>
      <c r="Q18" s="11">
        <f t="shared" si="6"/>
        <v>0</v>
      </c>
      <c r="R18" s="11">
        <v>0</v>
      </c>
      <c r="S18" s="11">
        <v>0</v>
      </c>
    </row>
    <row r="19" spans="1:19" ht="40.5" x14ac:dyDescent="0.25">
      <c r="A19" s="8">
        <v>4</v>
      </c>
      <c r="B19" s="9" t="s">
        <v>38</v>
      </c>
      <c r="C19" s="10">
        <v>149</v>
      </c>
      <c r="D19" s="10">
        <f t="shared" si="2"/>
        <v>53</v>
      </c>
      <c r="E19" s="10">
        <v>9</v>
      </c>
      <c r="F19" s="10">
        <v>44</v>
      </c>
      <c r="G19" s="11">
        <f t="shared" si="3"/>
        <v>2457.7599999999998</v>
      </c>
      <c r="H19" s="11">
        <v>397.52</v>
      </c>
      <c r="I19" s="11">
        <v>2060.2399999999998</v>
      </c>
      <c r="J19" s="11">
        <f t="shared" si="4"/>
        <v>112570323.50999999</v>
      </c>
      <c r="K19" s="11">
        <v>108067510.41</v>
      </c>
      <c r="L19" s="11">
        <v>0</v>
      </c>
      <c r="M19" s="11">
        <v>4502813.0999999996</v>
      </c>
      <c r="N19" s="11">
        <f t="shared" si="5"/>
        <v>0</v>
      </c>
      <c r="O19" s="11">
        <v>0</v>
      </c>
      <c r="P19" s="11">
        <v>0</v>
      </c>
      <c r="Q19" s="11">
        <f t="shared" si="6"/>
        <v>0</v>
      </c>
      <c r="R19" s="11">
        <v>0</v>
      </c>
      <c r="S19" s="11">
        <v>0</v>
      </c>
    </row>
    <row r="20" spans="1:19" ht="40.5" x14ac:dyDescent="0.25">
      <c r="A20" s="8">
        <v>5</v>
      </c>
      <c r="B20" s="9" t="s">
        <v>39</v>
      </c>
      <c r="C20" s="10">
        <v>30</v>
      </c>
      <c r="D20" s="10">
        <f t="shared" si="2"/>
        <v>12</v>
      </c>
      <c r="E20" s="10">
        <v>12</v>
      </c>
      <c r="F20" s="10">
        <v>0</v>
      </c>
      <c r="G20" s="11">
        <f t="shared" si="3"/>
        <v>601</v>
      </c>
      <c r="H20" s="11">
        <v>601</v>
      </c>
      <c r="I20" s="11">
        <v>0</v>
      </c>
      <c r="J20" s="11">
        <f t="shared" si="4"/>
        <v>18827900.48</v>
      </c>
      <c r="K20" s="11">
        <v>17528688.719999999</v>
      </c>
      <c r="L20" s="11">
        <v>0</v>
      </c>
      <c r="M20" s="11">
        <v>1299211.76</v>
      </c>
      <c r="N20" s="11">
        <f t="shared" si="5"/>
        <v>0</v>
      </c>
      <c r="O20" s="11">
        <v>0</v>
      </c>
      <c r="P20" s="11">
        <v>0</v>
      </c>
      <c r="Q20" s="11">
        <f t="shared" si="6"/>
        <v>0</v>
      </c>
      <c r="R20" s="11">
        <v>0</v>
      </c>
      <c r="S20" s="11">
        <v>0</v>
      </c>
    </row>
    <row r="21" spans="1:19" ht="40.5" x14ac:dyDescent="0.25">
      <c r="A21" s="8">
        <v>6</v>
      </c>
      <c r="B21" s="9" t="s">
        <v>40</v>
      </c>
      <c r="C21" s="10">
        <v>10</v>
      </c>
      <c r="D21" s="10">
        <f t="shared" si="2"/>
        <v>9</v>
      </c>
      <c r="E21" s="10">
        <v>9</v>
      </c>
      <c r="F21" s="10">
        <v>0</v>
      </c>
      <c r="G21" s="11">
        <f t="shared" si="3"/>
        <v>217.95</v>
      </c>
      <c r="H21" s="11">
        <v>217.95</v>
      </c>
      <c r="I21" s="11">
        <v>0</v>
      </c>
      <c r="J21" s="11">
        <f t="shared" si="4"/>
        <v>11539113.120000001</v>
      </c>
      <c r="K21" s="11">
        <v>9583244.0600000005</v>
      </c>
      <c r="L21" s="11">
        <v>0</v>
      </c>
      <c r="M21" s="11">
        <v>1955869.06</v>
      </c>
      <c r="N21" s="11">
        <f t="shared" si="5"/>
        <v>0</v>
      </c>
      <c r="O21" s="11">
        <v>0</v>
      </c>
      <c r="P21" s="11">
        <v>0</v>
      </c>
      <c r="Q21" s="11">
        <f t="shared" si="6"/>
        <v>0</v>
      </c>
      <c r="R21" s="11">
        <v>0</v>
      </c>
      <c r="S21" s="11">
        <v>0</v>
      </c>
    </row>
    <row r="22" spans="1:19" ht="20.25" x14ac:dyDescent="0.25">
      <c r="A22" s="8">
        <v>7</v>
      </c>
      <c r="B22" s="9" t="s">
        <v>41</v>
      </c>
      <c r="C22" s="10">
        <v>62</v>
      </c>
      <c r="D22" s="10">
        <f t="shared" si="2"/>
        <v>21</v>
      </c>
      <c r="E22" s="10">
        <v>13</v>
      </c>
      <c r="F22" s="10">
        <v>8</v>
      </c>
      <c r="G22" s="11">
        <f t="shared" si="3"/>
        <v>795.2</v>
      </c>
      <c r="H22" s="11">
        <v>439.4</v>
      </c>
      <c r="I22" s="11">
        <v>355.8</v>
      </c>
      <c r="J22" s="11">
        <f t="shared" si="4"/>
        <v>36421750.400000006</v>
      </c>
      <c r="K22" s="11">
        <v>34380080.450000003</v>
      </c>
      <c r="L22" s="11">
        <v>0</v>
      </c>
      <c r="M22" s="11">
        <v>2041669.95</v>
      </c>
      <c r="N22" s="11">
        <f t="shared" si="5"/>
        <v>0</v>
      </c>
      <c r="O22" s="11">
        <v>0</v>
      </c>
      <c r="P22" s="11">
        <v>0</v>
      </c>
      <c r="Q22" s="11">
        <f t="shared" si="6"/>
        <v>0</v>
      </c>
      <c r="R22" s="11">
        <v>0</v>
      </c>
      <c r="S22" s="11">
        <v>0</v>
      </c>
    </row>
    <row r="23" spans="1:19" ht="40.5" x14ac:dyDescent="0.25">
      <c r="A23" s="8">
        <v>8</v>
      </c>
      <c r="B23" s="9" t="s">
        <v>42</v>
      </c>
      <c r="C23" s="10">
        <v>18</v>
      </c>
      <c r="D23" s="10">
        <f t="shared" si="2"/>
        <v>6</v>
      </c>
      <c r="E23" s="10">
        <v>5</v>
      </c>
      <c r="F23" s="10">
        <v>1</v>
      </c>
      <c r="G23" s="11">
        <f t="shared" si="3"/>
        <v>224.4</v>
      </c>
      <c r="H23" s="11">
        <v>190.9</v>
      </c>
      <c r="I23" s="11">
        <v>33.5</v>
      </c>
      <c r="J23" s="11">
        <f t="shared" si="4"/>
        <v>9285515.1899999995</v>
      </c>
      <c r="K23" s="11">
        <v>8914052.0399999991</v>
      </c>
      <c r="L23" s="11">
        <v>0</v>
      </c>
      <c r="M23" s="11">
        <v>371463.15</v>
      </c>
      <c r="N23" s="11">
        <f t="shared" si="5"/>
        <v>0</v>
      </c>
      <c r="O23" s="11">
        <v>0</v>
      </c>
      <c r="P23" s="11">
        <v>0</v>
      </c>
      <c r="Q23" s="11">
        <f t="shared" si="6"/>
        <v>0</v>
      </c>
      <c r="R23" s="11">
        <v>0</v>
      </c>
      <c r="S23" s="11">
        <v>0</v>
      </c>
    </row>
    <row r="24" spans="1:19" ht="20.25" x14ac:dyDescent="0.25">
      <c r="A24" s="8">
        <v>9</v>
      </c>
      <c r="B24" s="9" t="s">
        <v>43</v>
      </c>
      <c r="C24" s="10">
        <v>20</v>
      </c>
      <c r="D24" s="10">
        <f t="shared" si="2"/>
        <v>8</v>
      </c>
      <c r="E24" s="10">
        <v>8</v>
      </c>
      <c r="F24" s="10">
        <v>0</v>
      </c>
      <c r="G24" s="11">
        <f t="shared" si="3"/>
        <v>363</v>
      </c>
      <c r="H24" s="11">
        <v>363</v>
      </c>
      <c r="I24" s="11">
        <v>0</v>
      </c>
      <c r="J24" s="11">
        <f t="shared" si="4"/>
        <v>16626126</v>
      </c>
      <c r="K24" s="11">
        <v>15961080.699999999</v>
      </c>
      <c r="L24" s="11">
        <v>0</v>
      </c>
      <c r="M24" s="11">
        <v>665045.30000000005</v>
      </c>
      <c r="N24" s="11">
        <f t="shared" si="5"/>
        <v>0</v>
      </c>
      <c r="O24" s="11">
        <v>0</v>
      </c>
      <c r="P24" s="11">
        <v>0</v>
      </c>
      <c r="Q24" s="11">
        <f t="shared" si="6"/>
        <v>0</v>
      </c>
      <c r="R24" s="11">
        <v>0</v>
      </c>
      <c r="S24" s="11">
        <v>0</v>
      </c>
    </row>
    <row r="25" spans="1:19" ht="20.25" x14ac:dyDescent="0.25">
      <c r="A25" s="8"/>
      <c r="B25" s="9" t="s">
        <v>29</v>
      </c>
      <c r="C25" s="10">
        <f t="shared" ref="C25:S25" si="7">SUM(C26:C33)</f>
        <v>359</v>
      </c>
      <c r="D25" s="10">
        <f t="shared" si="7"/>
        <v>152</v>
      </c>
      <c r="E25" s="10">
        <f t="shared" si="7"/>
        <v>128</v>
      </c>
      <c r="F25" s="10">
        <f t="shared" si="7"/>
        <v>24</v>
      </c>
      <c r="G25" s="11">
        <f t="shared" si="7"/>
        <v>6228.3</v>
      </c>
      <c r="H25" s="11">
        <f t="shared" si="7"/>
        <v>5351.3</v>
      </c>
      <c r="I25" s="11">
        <f t="shared" si="7"/>
        <v>877</v>
      </c>
      <c r="J25" s="11">
        <f t="shared" si="7"/>
        <v>278247154.44</v>
      </c>
      <c r="K25" s="11">
        <f t="shared" si="7"/>
        <v>266674427.79000002</v>
      </c>
      <c r="L25" s="11">
        <f t="shared" si="7"/>
        <v>0</v>
      </c>
      <c r="M25" s="11">
        <f t="shared" si="7"/>
        <v>11572726.650000002</v>
      </c>
      <c r="N25" s="11">
        <f t="shared" si="7"/>
        <v>479551.94</v>
      </c>
      <c r="O25" s="11">
        <f t="shared" si="7"/>
        <v>0</v>
      </c>
      <c r="P25" s="11">
        <f t="shared" si="7"/>
        <v>479551.94</v>
      </c>
      <c r="Q25" s="11">
        <f t="shared" si="7"/>
        <v>0</v>
      </c>
      <c r="R25" s="11">
        <f t="shared" si="7"/>
        <v>0</v>
      </c>
      <c r="S25" s="11">
        <f t="shared" si="7"/>
        <v>0</v>
      </c>
    </row>
    <row r="26" spans="1:19" ht="40.5" x14ac:dyDescent="0.25">
      <c r="A26" s="8">
        <v>1</v>
      </c>
      <c r="B26" s="9" t="s">
        <v>44</v>
      </c>
      <c r="C26" s="10">
        <v>33</v>
      </c>
      <c r="D26" s="10">
        <f t="shared" ref="D26:D33" si="8">E26+F26</f>
        <v>18</v>
      </c>
      <c r="E26" s="10">
        <v>18</v>
      </c>
      <c r="F26" s="10">
        <v>0</v>
      </c>
      <c r="G26" s="11">
        <f t="shared" ref="G26:G33" si="9">H26+I26</f>
        <v>565.1</v>
      </c>
      <c r="H26" s="11">
        <v>565.1</v>
      </c>
      <c r="I26" s="11">
        <v>0</v>
      </c>
      <c r="J26" s="11">
        <f t="shared" ref="J26:J33" si="10">K26+L26+M26</f>
        <v>19293647.280000001</v>
      </c>
      <c r="K26" s="11">
        <v>18521901.390000001</v>
      </c>
      <c r="L26" s="11">
        <v>0</v>
      </c>
      <c r="M26" s="11">
        <v>771745.89</v>
      </c>
      <c r="N26" s="11">
        <f t="shared" ref="N26:N33" si="11">O26+P26</f>
        <v>0</v>
      </c>
      <c r="O26" s="11">
        <v>0</v>
      </c>
      <c r="P26" s="11">
        <v>0</v>
      </c>
      <c r="Q26" s="11">
        <f t="shared" ref="Q26:Q33" si="12">R26+S26</f>
        <v>0</v>
      </c>
      <c r="R26" s="11">
        <v>0</v>
      </c>
      <c r="S26" s="11">
        <v>0</v>
      </c>
    </row>
    <row r="27" spans="1:19" ht="20.25" x14ac:dyDescent="0.25">
      <c r="A27" s="8">
        <v>2</v>
      </c>
      <c r="B27" s="9" t="s">
        <v>35</v>
      </c>
      <c r="C27" s="10">
        <v>56</v>
      </c>
      <c r="D27" s="10">
        <f t="shared" si="8"/>
        <v>20</v>
      </c>
      <c r="E27" s="10">
        <v>19</v>
      </c>
      <c r="F27" s="10">
        <v>1</v>
      </c>
      <c r="G27" s="11">
        <f t="shared" si="9"/>
        <v>1017.8000000000001</v>
      </c>
      <c r="H27" s="11">
        <v>963.1</v>
      </c>
      <c r="I27" s="11">
        <v>54.7</v>
      </c>
      <c r="J27" s="11">
        <f t="shared" si="10"/>
        <v>46950096.200000003</v>
      </c>
      <c r="K27" s="11">
        <v>45072092.340000004</v>
      </c>
      <c r="L27" s="11">
        <v>0</v>
      </c>
      <c r="M27" s="11">
        <v>1878003.86</v>
      </c>
      <c r="N27" s="11">
        <f t="shared" si="11"/>
        <v>0</v>
      </c>
      <c r="O27" s="11">
        <v>0</v>
      </c>
      <c r="P27" s="11">
        <v>0</v>
      </c>
      <c r="Q27" s="11">
        <f t="shared" si="12"/>
        <v>0</v>
      </c>
      <c r="R27" s="11">
        <v>0</v>
      </c>
      <c r="S27" s="11">
        <v>0</v>
      </c>
    </row>
    <row r="28" spans="1:19" ht="40.5" x14ac:dyDescent="0.25">
      <c r="A28" s="8">
        <v>3</v>
      </c>
      <c r="B28" s="9" t="s">
        <v>45</v>
      </c>
      <c r="C28" s="10">
        <v>11</v>
      </c>
      <c r="D28" s="10">
        <f t="shared" si="8"/>
        <v>6</v>
      </c>
      <c r="E28" s="10">
        <v>0</v>
      </c>
      <c r="F28" s="10">
        <v>6</v>
      </c>
      <c r="G28" s="11">
        <f t="shared" si="9"/>
        <v>159.69999999999999</v>
      </c>
      <c r="H28" s="11">
        <v>0</v>
      </c>
      <c r="I28" s="11">
        <v>159.69999999999999</v>
      </c>
      <c r="J28" s="11">
        <f t="shared" si="10"/>
        <v>7366801.2999999998</v>
      </c>
      <c r="K28" s="11">
        <v>7072129</v>
      </c>
      <c r="L28" s="11">
        <v>0</v>
      </c>
      <c r="M28" s="11">
        <v>294672.3</v>
      </c>
      <c r="N28" s="11">
        <f t="shared" si="11"/>
        <v>0</v>
      </c>
      <c r="O28" s="11">
        <v>0</v>
      </c>
      <c r="P28" s="11">
        <v>0</v>
      </c>
      <c r="Q28" s="11">
        <f t="shared" si="12"/>
        <v>0</v>
      </c>
      <c r="R28" s="11">
        <v>0</v>
      </c>
      <c r="S28" s="11">
        <v>0</v>
      </c>
    </row>
    <row r="29" spans="1:19" ht="40.5" x14ac:dyDescent="0.25">
      <c r="A29" s="8">
        <v>4</v>
      </c>
      <c r="B29" s="9" t="s">
        <v>37</v>
      </c>
      <c r="C29" s="10">
        <v>56</v>
      </c>
      <c r="D29" s="10">
        <f t="shared" si="8"/>
        <v>33</v>
      </c>
      <c r="E29" s="10">
        <v>29</v>
      </c>
      <c r="F29" s="10">
        <v>4</v>
      </c>
      <c r="G29" s="11">
        <f t="shared" si="9"/>
        <v>784.6</v>
      </c>
      <c r="H29" s="11">
        <v>701.1</v>
      </c>
      <c r="I29" s="11">
        <v>83.5</v>
      </c>
      <c r="J29" s="11">
        <f t="shared" si="10"/>
        <v>34754909.600000001</v>
      </c>
      <c r="K29" s="11">
        <v>32921874.140000001</v>
      </c>
      <c r="L29" s="11">
        <v>0</v>
      </c>
      <c r="M29" s="11">
        <v>1833035.46</v>
      </c>
      <c r="N29" s="11">
        <f t="shared" si="11"/>
        <v>479551.94</v>
      </c>
      <c r="O29" s="11">
        <v>0</v>
      </c>
      <c r="P29" s="11">
        <v>479551.94</v>
      </c>
      <c r="Q29" s="11">
        <f t="shared" si="12"/>
        <v>0</v>
      </c>
      <c r="R29" s="11">
        <v>0</v>
      </c>
      <c r="S29" s="11">
        <v>0</v>
      </c>
    </row>
    <row r="30" spans="1:19" ht="20.25" x14ac:dyDescent="0.25">
      <c r="A30" s="8">
        <v>5</v>
      </c>
      <c r="B30" s="9" t="s">
        <v>46</v>
      </c>
      <c r="C30" s="10">
        <v>12</v>
      </c>
      <c r="D30" s="10">
        <f t="shared" si="8"/>
        <v>8</v>
      </c>
      <c r="E30" s="10">
        <v>8</v>
      </c>
      <c r="F30" s="10">
        <v>0</v>
      </c>
      <c r="G30" s="11">
        <f t="shared" si="9"/>
        <v>242.7</v>
      </c>
      <c r="H30" s="11">
        <v>242.7</v>
      </c>
      <c r="I30" s="11">
        <v>0</v>
      </c>
      <c r="J30" s="11">
        <f t="shared" si="10"/>
        <v>10353882.1</v>
      </c>
      <c r="K30" s="11">
        <v>9939725.8499999996</v>
      </c>
      <c r="L30" s="11">
        <v>0</v>
      </c>
      <c r="M30" s="11">
        <v>414156.25</v>
      </c>
      <c r="N30" s="11">
        <f t="shared" si="11"/>
        <v>0</v>
      </c>
      <c r="O30" s="11">
        <v>0</v>
      </c>
      <c r="P30" s="11">
        <v>0</v>
      </c>
      <c r="Q30" s="11">
        <f t="shared" si="12"/>
        <v>0</v>
      </c>
      <c r="R30" s="11">
        <v>0</v>
      </c>
      <c r="S30" s="11">
        <v>0</v>
      </c>
    </row>
    <row r="31" spans="1:19" ht="40.5" x14ac:dyDescent="0.25">
      <c r="A31" s="8">
        <v>6</v>
      </c>
      <c r="B31" s="9" t="s">
        <v>47</v>
      </c>
      <c r="C31" s="10">
        <v>116</v>
      </c>
      <c r="D31" s="10">
        <f t="shared" si="8"/>
        <v>40</v>
      </c>
      <c r="E31" s="10">
        <v>38</v>
      </c>
      <c r="F31" s="10">
        <v>2</v>
      </c>
      <c r="G31" s="11">
        <f t="shared" si="9"/>
        <v>2106.6999999999998</v>
      </c>
      <c r="H31" s="11">
        <v>2008</v>
      </c>
      <c r="I31" s="11">
        <v>98.7</v>
      </c>
      <c r="J31" s="11">
        <f t="shared" si="10"/>
        <v>97175248.659999996</v>
      </c>
      <c r="K31" s="11">
        <v>93288238.709999993</v>
      </c>
      <c r="L31" s="11">
        <v>0</v>
      </c>
      <c r="M31" s="11">
        <v>3887009.95</v>
      </c>
      <c r="N31" s="11">
        <f t="shared" si="11"/>
        <v>0</v>
      </c>
      <c r="O31" s="11">
        <v>0</v>
      </c>
      <c r="P31" s="11">
        <v>0</v>
      </c>
      <c r="Q31" s="11">
        <f t="shared" si="12"/>
        <v>0</v>
      </c>
      <c r="R31" s="11">
        <v>0</v>
      </c>
      <c r="S31" s="11">
        <v>0</v>
      </c>
    </row>
    <row r="32" spans="1:19" ht="40.5" x14ac:dyDescent="0.25">
      <c r="A32" s="8">
        <v>7</v>
      </c>
      <c r="B32" s="9" t="s">
        <v>48</v>
      </c>
      <c r="C32" s="10">
        <v>34</v>
      </c>
      <c r="D32" s="10">
        <f t="shared" si="8"/>
        <v>11</v>
      </c>
      <c r="E32" s="10">
        <v>4</v>
      </c>
      <c r="F32" s="10">
        <v>7</v>
      </c>
      <c r="G32" s="11">
        <f t="shared" si="9"/>
        <v>397.70000000000005</v>
      </c>
      <c r="H32" s="11">
        <v>158.30000000000001</v>
      </c>
      <c r="I32" s="11">
        <v>239.4</v>
      </c>
      <c r="J32" s="11">
        <f t="shared" si="10"/>
        <v>18345503.300000001</v>
      </c>
      <c r="K32" s="11">
        <v>17611683</v>
      </c>
      <c r="L32" s="11">
        <v>0</v>
      </c>
      <c r="M32" s="11">
        <v>733820.3</v>
      </c>
      <c r="N32" s="11">
        <f t="shared" si="11"/>
        <v>0</v>
      </c>
      <c r="O32" s="11">
        <v>0</v>
      </c>
      <c r="P32" s="11">
        <v>0</v>
      </c>
      <c r="Q32" s="11">
        <f t="shared" si="12"/>
        <v>0</v>
      </c>
      <c r="R32" s="11">
        <v>0</v>
      </c>
      <c r="S32" s="11">
        <v>0</v>
      </c>
    </row>
    <row r="33" spans="1:19" ht="20.25" x14ac:dyDescent="0.25">
      <c r="A33" s="8">
        <v>8</v>
      </c>
      <c r="B33" s="9" t="s">
        <v>49</v>
      </c>
      <c r="C33" s="10">
        <v>41</v>
      </c>
      <c r="D33" s="10">
        <f t="shared" si="8"/>
        <v>16</v>
      </c>
      <c r="E33" s="10">
        <v>12</v>
      </c>
      <c r="F33" s="10">
        <v>4</v>
      </c>
      <c r="G33" s="11">
        <f t="shared" si="9"/>
        <v>954</v>
      </c>
      <c r="H33" s="11">
        <v>713</v>
      </c>
      <c r="I33" s="11">
        <v>241</v>
      </c>
      <c r="J33" s="11">
        <f t="shared" si="10"/>
        <v>44007066</v>
      </c>
      <c r="K33" s="11">
        <v>42246783.359999999</v>
      </c>
      <c r="L33" s="11">
        <v>0</v>
      </c>
      <c r="M33" s="11">
        <v>1760282.64</v>
      </c>
      <c r="N33" s="11">
        <f t="shared" si="11"/>
        <v>0</v>
      </c>
      <c r="O33" s="11">
        <v>0</v>
      </c>
      <c r="P33" s="11">
        <v>0</v>
      </c>
      <c r="Q33" s="11">
        <f t="shared" si="12"/>
        <v>0</v>
      </c>
      <c r="R33" s="11">
        <v>0</v>
      </c>
      <c r="S33" s="11">
        <v>0</v>
      </c>
    </row>
    <row r="34" spans="1:19" ht="20.25" x14ac:dyDescent="0.25">
      <c r="A34" s="8"/>
      <c r="B34" s="9" t="s">
        <v>30</v>
      </c>
      <c r="C34" s="10">
        <f t="shared" ref="C34:S34" si="13">SUM(C35:C43)</f>
        <v>917</v>
      </c>
      <c r="D34" s="10">
        <f t="shared" si="13"/>
        <v>348</v>
      </c>
      <c r="E34" s="10">
        <f t="shared" si="13"/>
        <v>249</v>
      </c>
      <c r="F34" s="10">
        <f t="shared" si="13"/>
        <v>99</v>
      </c>
      <c r="G34" s="11">
        <f t="shared" si="13"/>
        <v>15565.97</v>
      </c>
      <c r="H34" s="11">
        <f t="shared" si="13"/>
        <v>11130.94</v>
      </c>
      <c r="I34" s="11">
        <f t="shared" si="13"/>
        <v>4435.03</v>
      </c>
      <c r="J34" s="11">
        <f t="shared" si="13"/>
        <v>800875698.1400001</v>
      </c>
      <c r="K34" s="11">
        <f t="shared" si="13"/>
        <v>726492696.52999985</v>
      </c>
      <c r="L34" s="11">
        <f t="shared" si="13"/>
        <v>0</v>
      </c>
      <c r="M34" s="11">
        <f t="shared" si="13"/>
        <v>74383001.609999999</v>
      </c>
      <c r="N34" s="11">
        <f t="shared" si="13"/>
        <v>0</v>
      </c>
      <c r="O34" s="11">
        <f t="shared" si="13"/>
        <v>0</v>
      </c>
      <c r="P34" s="11">
        <f t="shared" si="13"/>
        <v>0</v>
      </c>
      <c r="Q34" s="11">
        <f t="shared" si="13"/>
        <v>0</v>
      </c>
      <c r="R34" s="11">
        <f t="shared" si="13"/>
        <v>0</v>
      </c>
      <c r="S34" s="11">
        <f t="shared" si="13"/>
        <v>0</v>
      </c>
    </row>
    <row r="35" spans="1:19" ht="40.5" x14ac:dyDescent="0.25">
      <c r="A35" s="8">
        <v>1</v>
      </c>
      <c r="B35" s="9" t="s">
        <v>50</v>
      </c>
      <c r="C35" s="10">
        <v>42</v>
      </c>
      <c r="D35" s="10">
        <f t="shared" ref="D35:D43" si="14">E35+F35</f>
        <v>16</v>
      </c>
      <c r="E35" s="10">
        <v>9</v>
      </c>
      <c r="F35" s="10">
        <v>7</v>
      </c>
      <c r="G35" s="11">
        <f t="shared" ref="G35:G43" si="15">H35+I35</f>
        <v>479.52</v>
      </c>
      <c r="H35" s="11">
        <v>270.57</v>
      </c>
      <c r="I35" s="11">
        <v>208.95</v>
      </c>
      <c r="J35" s="11">
        <f t="shared" ref="J35:J43" si="16">K35+L35+M35</f>
        <v>23780835.359999999</v>
      </c>
      <c r="K35" s="11">
        <v>22829601.949999999</v>
      </c>
      <c r="L35" s="11">
        <v>0</v>
      </c>
      <c r="M35" s="11">
        <v>951233.41</v>
      </c>
      <c r="N35" s="11">
        <f t="shared" ref="N35:N43" si="17">O35+P35</f>
        <v>0</v>
      </c>
      <c r="O35" s="11">
        <v>0</v>
      </c>
      <c r="P35" s="11">
        <v>0</v>
      </c>
      <c r="Q35" s="11">
        <f t="shared" ref="Q35:Q43" si="18">R35+S35</f>
        <v>0</v>
      </c>
      <c r="R35" s="11">
        <v>0</v>
      </c>
      <c r="S35" s="11">
        <v>0</v>
      </c>
    </row>
    <row r="36" spans="1:19" ht="20.25" x14ac:dyDescent="0.25">
      <c r="A36" s="8">
        <v>2</v>
      </c>
      <c r="B36" s="9" t="s">
        <v>35</v>
      </c>
      <c r="C36" s="10">
        <v>226</v>
      </c>
      <c r="D36" s="10">
        <f t="shared" si="14"/>
        <v>85</v>
      </c>
      <c r="E36" s="10">
        <v>71</v>
      </c>
      <c r="F36" s="10">
        <v>14</v>
      </c>
      <c r="G36" s="11">
        <f t="shared" si="15"/>
        <v>4214.1400000000003</v>
      </c>
      <c r="H36" s="11">
        <v>3501.46</v>
      </c>
      <c r="I36" s="11">
        <v>712.68</v>
      </c>
      <c r="J36" s="11">
        <f t="shared" si="16"/>
        <v>208991845.02000001</v>
      </c>
      <c r="K36" s="11">
        <v>200632171.22</v>
      </c>
      <c r="L36" s="11">
        <v>0</v>
      </c>
      <c r="M36" s="11">
        <v>8359673.7999999998</v>
      </c>
      <c r="N36" s="11">
        <f t="shared" si="17"/>
        <v>0</v>
      </c>
      <c r="O36" s="11">
        <v>0</v>
      </c>
      <c r="P36" s="11">
        <v>0</v>
      </c>
      <c r="Q36" s="11">
        <f t="shared" si="18"/>
        <v>0</v>
      </c>
      <c r="R36" s="11">
        <v>0</v>
      </c>
      <c r="S36" s="11">
        <v>0</v>
      </c>
    </row>
    <row r="37" spans="1:19" ht="20.25" x14ac:dyDescent="0.25">
      <c r="A37" s="8">
        <v>3</v>
      </c>
      <c r="B37" s="9" t="s">
        <v>51</v>
      </c>
      <c r="C37" s="10">
        <v>421</v>
      </c>
      <c r="D37" s="10">
        <f t="shared" si="14"/>
        <v>153</v>
      </c>
      <c r="E37" s="10">
        <v>108</v>
      </c>
      <c r="F37" s="10">
        <v>45</v>
      </c>
      <c r="G37" s="11">
        <f t="shared" si="15"/>
        <v>6552.51</v>
      </c>
      <c r="H37" s="11">
        <v>4670.3100000000004</v>
      </c>
      <c r="I37" s="11">
        <v>1882.2</v>
      </c>
      <c r="J37" s="11">
        <f t="shared" si="16"/>
        <v>353871176.36000001</v>
      </c>
      <c r="K37" s="11">
        <v>297368355.62</v>
      </c>
      <c r="L37" s="11">
        <v>0</v>
      </c>
      <c r="M37" s="11">
        <v>56502820.740000002</v>
      </c>
      <c r="N37" s="11">
        <f t="shared" si="17"/>
        <v>0</v>
      </c>
      <c r="O37" s="11">
        <v>0</v>
      </c>
      <c r="P37" s="11">
        <v>0</v>
      </c>
      <c r="Q37" s="11">
        <f t="shared" si="18"/>
        <v>0</v>
      </c>
      <c r="R37" s="11">
        <v>0</v>
      </c>
      <c r="S37" s="11">
        <v>0</v>
      </c>
    </row>
    <row r="38" spans="1:19" ht="20.25" x14ac:dyDescent="0.25">
      <c r="A38" s="8">
        <v>4</v>
      </c>
      <c r="B38" s="9" t="s">
        <v>52</v>
      </c>
      <c r="C38" s="10">
        <v>19</v>
      </c>
      <c r="D38" s="10">
        <f t="shared" si="14"/>
        <v>7</v>
      </c>
      <c r="E38" s="10">
        <v>3</v>
      </c>
      <c r="F38" s="10">
        <v>4</v>
      </c>
      <c r="G38" s="11">
        <f t="shared" si="15"/>
        <v>352.9</v>
      </c>
      <c r="H38" s="11">
        <v>150</v>
      </c>
      <c r="I38" s="11">
        <v>202.9</v>
      </c>
      <c r="J38" s="11">
        <f t="shared" si="16"/>
        <v>17501369.699999999</v>
      </c>
      <c r="K38" s="11">
        <v>16801314.91</v>
      </c>
      <c r="L38" s="11">
        <v>0</v>
      </c>
      <c r="M38" s="11">
        <v>700054.79</v>
      </c>
      <c r="N38" s="11">
        <f t="shared" si="17"/>
        <v>0</v>
      </c>
      <c r="O38" s="11">
        <v>0</v>
      </c>
      <c r="P38" s="11">
        <v>0</v>
      </c>
      <c r="Q38" s="11">
        <f t="shared" si="18"/>
        <v>0</v>
      </c>
      <c r="R38" s="11">
        <v>0</v>
      </c>
      <c r="S38" s="11">
        <v>0</v>
      </c>
    </row>
    <row r="39" spans="1:19" ht="20.25" x14ac:dyDescent="0.25">
      <c r="A39" s="8">
        <v>5</v>
      </c>
      <c r="B39" s="9" t="s">
        <v>46</v>
      </c>
      <c r="C39" s="10">
        <v>19</v>
      </c>
      <c r="D39" s="10">
        <f t="shared" si="14"/>
        <v>12</v>
      </c>
      <c r="E39" s="10">
        <v>11</v>
      </c>
      <c r="F39" s="10">
        <v>1</v>
      </c>
      <c r="G39" s="11">
        <f t="shared" si="15"/>
        <v>378.40000000000003</v>
      </c>
      <c r="H39" s="11">
        <v>341.6</v>
      </c>
      <c r="I39" s="11">
        <v>36.799999999999997</v>
      </c>
      <c r="J39" s="11">
        <f t="shared" si="16"/>
        <v>18765991.199999999</v>
      </c>
      <c r="K39" s="11">
        <v>18015351.550000001</v>
      </c>
      <c r="L39" s="11">
        <v>0</v>
      </c>
      <c r="M39" s="11">
        <v>750639.65</v>
      </c>
      <c r="N39" s="11">
        <f t="shared" si="17"/>
        <v>0</v>
      </c>
      <c r="O39" s="11">
        <v>0</v>
      </c>
      <c r="P39" s="11">
        <v>0</v>
      </c>
      <c r="Q39" s="11">
        <f t="shared" si="18"/>
        <v>0</v>
      </c>
      <c r="R39" s="11">
        <v>0</v>
      </c>
      <c r="S39" s="11">
        <v>0</v>
      </c>
    </row>
    <row r="40" spans="1:19" ht="40.5" x14ac:dyDescent="0.25">
      <c r="A40" s="8">
        <v>6</v>
      </c>
      <c r="B40" s="9" t="s">
        <v>53</v>
      </c>
      <c r="C40" s="10">
        <v>29</v>
      </c>
      <c r="D40" s="10">
        <f t="shared" si="14"/>
        <v>12</v>
      </c>
      <c r="E40" s="10">
        <v>11</v>
      </c>
      <c r="F40" s="10">
        <v>1</v>
      </c>
      <c r="G40" s="11">
        <f t="shared" si="15"/>
        <v>714.4</v>
      </c>
      <c r="H40" s="11">
        <v>668</v>
      </c>
      <c r="I40" s="11">
        <v>46.4</v>
      </c>
      <c r="J40" s="11">
        <f t="shared" si="16"/>
        <v>35429239.200000003</v>
      </c>
      <c r="K40" s="11">
        <v>34012069.630000003</v>
      </c>
      <c r="L40" s="11">
        <v>0</v>
      </c>
      <c r="M40" s="11">
        <v>1417169.57</v>
      </c>
      <c r="N40" s="11">
        <f t="shared" si="17"/>
        <v>0</v>
      </c>
      <c r="O40" s="11">
        <v>0</v>
      </c>
      <c r="P40" s="11">
        <v>0</v>
      </c>
      <c r="Q40" s="11">
        <f t="shared" si="18"/>
        <v>0</v>
      </c>
      <c r="R40" s="11">
        <v>0</v>
      </c>
      <c r="S40" s="11">
        <v>0</v>
      </c>
    </row>
    <row r="41" spans="1:19" ht="40.5" x14ac:dyDescent="0.25">
      <c r="A41" s="8">
        <v>7</v>
      </c>
      <c r="B41" s="9" t="s">
        <v>54</v>
      </c>
      <c r="C41" s="10">
        <v>7</v>
      </c>
      <c r="D41" s="10">
        <f t="shared" si="14"/>
        <v>2</v>
      </c>
      <c r="E41" s="10">
        <v>0</v>
      </c>
      <c r="F41" s="10">
        <v>2</v>
      </c>
      <c r="G41" s="11">
        <f t="shared" si="15"/>
        <v>67</v>
      </c>
      <c r="H41" s="11">
        <v>0</v>
      </c>
      <c r="I41" s="11">
        <v>67</v>
      </c>
      <c r="J41" s="11">
        <f t="shared" si="16"/>
        <v>3322731</v>
      </c>
      <c r="K41" s="11">
        <v>3189821.76</v>
      </c>
      <c r="L41" s="11">
        <v>0</v>
      </c>
      <c r="M41" s="11">
        <v>132909.24</v>
      </c>
      <c r="N41" s="11">
        <f t="shared" si="17"/>
        <v>0</v>
      </c>
      <c r="O41" s="11">
        <v>0</v>
      </c>
      <c r="P41" s="11">
        <v>0</v>
      </c>
      <c r="Q41" s="11">
        <f t="shared" si="18"/>
        <v>0</v>
      </c>
      <c r="R41" s="11">
        <v>0</v>
      </c>
      <c r="S41" s="11">
        <v>0</v>
      </c>
    </row>
    <row r="42" spans="1:19" ht="20.25" x14ac:dyDescent="0.25">
      <c r="A42" s="8">
        <v>8</v>
      </c>
      <c r="B42" s="9" t="s">
        <v>55</v>
      </c>
      <c r="C42" s="10">
        <v>82</v>
      </c>
      <c r="D42" s="10">
        <f t="shared" si="14"/>
        <v>28</v>
      </c>
      <c r="E42" s="10">
        <v>9</v>
      </c>
      <c r="F42" s="10">
        <v>19</v>
      </c>
      <c r="G42" s="11">
        <f t="shared" si="15"/>
        <v>1594.5</v>
      </c>
      <c r="H42" s="11">
        <v>508.3</v>
      </c>
      <c r="I42" s="11">
        <v>1086.2</v>
      </c>
      <c r="J42" s="11">
        <f t="shared" si="16"/>
        <v>79076038.5</v>
      </c>
      <c r="K42" s="11">
        <v>75912996.959999993</v>
      </c>
      <c r="L42" s="11">
        <v>0</v>
      </c>
      <c r="M42" s="11">
        <v>3163041.54</v>
      </c>
      <c r="N42" s="11">
        <f t="shared" si="17"/>
        <v>0</v>
      </c>
      <c r="O42" s="11">
        <v>0</v>
      </c>
      <c r="P42" s="11">
        <v>0</v>
      </c>
      <c r="Q42" s="11">
        <f t="shared" si="18"/>
        <v>0</v>
      </c>
      <c r="R42" s="11">
        <v>0</v>
      </c>
      <c r="S42" s="11">
        <v>0</v>
      </c>
    </row>
    <row r="43" spans="1:19" ht="20.25" x14ac:dyDescent="0.25">
      <c r="A43" s="8">
        <v>9</v>
      </c>
      <c r="B43" s="9" t="s">
        <v>43</v>
      </c>
      <c r="C43" s="10">
        <v>72</v>
      </c>
      <c r="D43" s="10">
        <f t="shared" si="14"/>
        <v>33</v>
      </c>
      <c r="E43" s="10">
        <v>27</v>
      </c>
      <c r="F43" s="10">
        <v>6</v>
      </c>
      <c r="G43" s="11">
        <f t="shared" si="15"/>
        <v>1212.6000000000001</v>
      </c>
      <c r="H43" s="11">
        <v>1020.7</v>
      </c>
      <c r="I43" s="11">
        <v>191.9</v>
      </c>
      <c r="J43" s="11">
        <f t="shared" si="16"/>
        <v>60136471.799999997</v>
      </c>
      <c r="K43" s="11">
        <v>57731012.93</v>
      </c>
      <c r="L43" s="11">
        <v>0</v>
      </c>
      <c r="M43" s="11">
        <v>2405458.87</v>
      </c>
      <c r="N43" s="11">
        <f t="shared" si="17"/>
        <v>0</v>
      </c>
      <c r="O43" s="11">
        <v>0</v>
      </c>
      <c r="P43" s="11">
        <v>0</v>
      </c>
      <c r="Q43" s="11">
        <f t="shared" si="18"/>
        <v>0</v>
      </c>
      <c r="R43" s="11">
        <v>0</v>
      </c>
      <c r="S43" s="11">
        <v>0</v>
      </c>
    </row>
    <row r="44" spans="1:19" ht="20.25" x14ac:dyDescent="0.25">
      <c r="A44" s="8"/>
      <c r="B44" s="9" t="s">
        <v>31</v>
      </c>
      <c r="C44" s="10">
        <f t="shared" ref="C44:S44" si="19">SUM(C45:C51)</f>
        <v>3425</v>
      </c>
      <c r="D44" s="10">
        <f t="shared" si="19"/>
        <v>1330</v>
      </c>
      <c r="E44" s="10">
        <f t="shared" si="19"/>
        <v>875</v>
      </c>
      <c r="F44" s="10">
        <f t="shared" si="19"/>
        <v>455</v>
      </c>
      <c r="G44" s="11">
        <f t="shared" si="19"/>
        <v>53791.28</v>
      </c>
      <c r="H44" s="11">
        <f t="shared" si="19"/>
        <v>36802.19</v>
      </c>
      <c r="I44" s="11">
        <f t="shared" si="19"/>
        <v>16989.09</v>
      </c>
      <c r="J44" s="11">
        <f t="shared" si="19"/>
        <v>2766268483.1500001</v>
      </c>
      <c r="K44" s="11">
        <f t="shared" si="19"/>
        <v>2460221213.3299999</v>
      </c>
      <c r="L44" s="11">
        <f t="shared" si="19"/>
        <v>0</v>
      </c>
      <c r="M44" s="11">
        <f t="shared" si="19"/>
        <v>306047269.81999999</v>
      </c>
      <c r="N44" s="11">
        <f t="shared" si="19"/>
        <v>0</v>
      </c>
      <c r="O44" s="11">
        <f t="shared" si="19"/>
        <v>0</v>
      </c>
      <c r="P44" s="11">
        <f t="shared" si="19"/>
        <v>0</v>
      </c>
      <c r="Q44" s="11">
        <f t="shared" si="19"/>
        <v>0</v>
      </c>
      <c r="R44" s="11">
        <f t="shared" si="19"/>
        <v>0</v>
      </c>
      <c r="S44" s="11">
        <f t="shared" si="19"/>
        <v>0</v>
      </c>
    </row>
    <row r="45" spans="1:19" ht="40.5" x14ac:dyDescent="0.25">
      <c r="A45" s="8">
        <v>1</v>
      </c>
      <c r="B45" s="9" t="s">
        <v>44</v>
      </c>
      <c r="C45" s="10">
        <v>26</v>
      </c>
      <c r="D45" s="10">
        <f t="shared" ref="D45:D51" si="20">E45+F45</f>
        <v>8</v>
      </c>
      <c r="E45" s="10">
        <v>8</v>
      </c>
      <c r="F45" s="10">
        <v>0</v>
      </c>
      <c r="G45" s="11">
        <f t="shared" ref="G45:G51" si="21">H45+I45</f>
        <v>496.5</v>
      </c>
      <c r="H45" s="11">
        <v>496.5</v>
      </c>
      <c r="I45" s="11">
        <v>0</v>
      </c>
      <c r="J45" s="11">
        <f t="shared" ref="J45:J51" si="22">K45+L45+M45</f>
        <v>24622924.5</v>
      </c>
      <c r="K45" s="11">
        <v>22702336.390000001</v>
      </c>
      <c r="L45" s="11">
        <v>0</v>
      </c>
      <c r="M45" s="11">
        <v>1920588.11</v>
      </c>
      <c r="N45" s="11">
        <f t="shared" ref="N45:N51" si="23">O45+P45</f>
        <v>0</v>
      </c>
      <c r="O45" s="11">
        <v>0</v>
      </c>
      <c r="P45" s="11">
        <v>0</v>
      </c>
      <c r="Q45" s="11">
        <f t="shared" ref="Q45:Q51" si="24">R45+S45</f>
        <v>0</v>
      </c>
      <c r="R45" s="11">
        <v>0</v>
      </c>
      <c r="S45" s="11">
        <v>0</v>
      </c>
    </row>
    <row r="46" spans="1:19" ht="20.25" x14ac:dyDescent="0.25">
      <c r="A46" s="8">
        <v>2</v>
      </c>
      <c r="B46" s="9" t="s">
        <v>35</v>
      </c>
      <c r="C46" s="10">
        <v>1001</v>
      </c>
      <c r="D46" s="10">
        <f t="shared" si="20"/>
        <v>410</v>
      </c>
      <c r="E46" s="10">
        <v>361</v>
      </c>
      <c r="F46" s="10">
        <v>49</v>
      </c>
      <c r="G46" s="11">
        <f t="shared" si="21"/>
        <v>19986.82</v>
      </c>
      <c r="H46" s="11">
        <v>17681.509999999998</v>
      </c>
      <c r="I46" s="11">
        <v>2305.31</v>
      </c>
      <c r="J46" s="11">
        <f t="shared" si="22"/>
        <v>991206364.25999999</v>
      </c>
      <c r="K46" s="11">
        <v>913892267.85000002</v>
      </c>
      <c r="L46" s="11">
        <v>0</v>
      </c>
      <c r="M46" s="11">
        <v>77314096.409999996</v>
      </c>
      <c r="N46" s="11">
        <f t="shared" si="23"/>
        <v>0</v>
      </c>
      <c r="O46" s="11">
        <v>0</v>
      </c>
      <c r="P46" s="11">
        <v>0</v>
      </c>
      <c r="Q46" s="11">
        <f t="shared" si="24"/>
        <v>0</v>
      </c>
      <c r="R46" s="11">
        <v>0</v>
      </c>
      <c r="S46" s="11">
        <v>0</v>
      </c>
    </row>
    <row r="47" spans="1:19" ht="20.25" x14ac:dyDescent="0.25">
      <c r="A47" s="8">
        <v>3</v>
      </c>
      <c r="B47" s="9" t="s">
        <v>51</v>
      </c>
      <c r="C47" s="10">
        <v>2059</v>
      </c>
      <c r="D47" s="10">
        <f t="shared" si="20"/>
        <v>775</v>
      </c>
      <c r="E47" s="10">
        <v>436</v>
      </c>
      <c r="F47" s="10">
        <v>339</v>
      </c>
      <c r="G47" s="11">
        <f t="shared" si="21"/>
        <v>28785.510000000002</v>
      </c>
      <c r="H47" s="11">
        <v>16229.78</v>
      </c>
      <c r="I47" s="11">
        <v>12555.73</v>
      </c>
      <c r="J47" s="11">
        <f t="shared" si="22"/>
        <v>1526157331.54</v>
      </c>
      <c r="K47" s="11">
        <v>1316838731.54</v>
      </c>
      <c r="L47" s="11">
        <v>0</v>
      </c>
      <c r="M47" s="11">
        <v>209318600</v>
      </c>
      <c r="N47" s="11">
        <f t="shared" si="23"/>
        <v>0</v>
      </c>
      <c r="O47" s="11">
        <v>0</v>
      </c>
      <c r="P47" s="11">
        <v>0</v>
      </c>
      <c r="Q47" s="11">
        <f t="shared" si="24"/>
        <v>0</v>
      </c>
      <c r="R47" s="11">
        <v>0</v>
      </c>
      <c r="S47" s="11">
        <v>0</v>
      </c>
    </row>
    <row r="48" spans="1:19" ht="40.5" x14ac:dyDescent="0.25">
      <c r="A48" s="8">
        <v>4</v>
      </c>
      <c r="B48" s="9" t="s">
        <v>37</v>
      </c>
      <c r="C48" s="10">
        <v>44</v>
      </c>
      <c r="D48" s="10">
        <f t="shared" si="20"/>
        <v>29</v>
      </c>
      <c r="E48" s="10">
        <v>21</v>
      </c>
      <c r="F48" s="10">
        <v>8</v>
      </c>
      <c r="G48" s="11">
        <f t="shared" si="21"/>
        <v>516.70000000000005</v>
      </c>
      <c r="H48" s="11">
        <v>371</v>
      </c>
      <c r="I48" s="11">
        <v>145.69999999999999</v>
      </c>
      <c r="J48" s="11">
        <f t="shared" si="22"/>
        <v>25624703.100000001</v>
      </c>
      <c r="K48" s="11">
        <v>23625976.260000002</v>
      </c>
      <c r="L48" s="11">
        <v>0</v>
      </c>
      <c r="M48" s="11">
        <v>1998726.84</v>
      </c>
      <c r="N48" s="11">
        <f t="shared" si="23"/>
        <v>0</v>
      </c>
      <c r="O48" s="11">
        <v>0</v>
      </c>
      <c r="P48" s="11">
        <v>0</v>
      </c>
      <c r="Q48" s="11">
        <f t="shared" si="24"/>
        <v>0</v>
      </c>
      <c r="R48" s="11">
        <v>0</v>
      </c>
      <c r="S48" s="11">
        <v>0</v>
      </c>
    </row>
    <row r="49" spans="1:19" ht="40.5" x14ac:dyDescent="0.25">
      <c r="A49" s="8">
        <v>5</v>
      </c>
      <c r="B49" s="9" t="s">
        <v>53</v>
      </c>
      <c r="C49" s="10">
        <v>31</v>
      </c>
      <c r="D49" s="10">
        <f t="shared" si="20"/>
        <v>16</v>
      </c>
      <c r="E49" s="10">
        <v>16</v>
      </c>
      <c r="F49" s="10">
        <v>0</v>
      </c>
      <c r="G49" s="11">
        <f t="shared" si="21"/>
        <v>736.3</v>
      </c>
      <c r="H49" s="11">
        <v>736.3</v>
      </c>
      <c r="I49" s="11">
        <v>0</v>
      </c>
      <c r="J49" s="11">
        <f t="shared" si="22"/>
        <v>36515325.899999999</v>
      </c>
      <c r="K49" s="11">
        <v>33667130.479999997</v>
      </c>
      <c r="L49" s="11">
        <v>0</v>
      </c>
      <c r="M49" s="11">
        <v>2848195.42</v>
      </c>
      <c r="N49" s="11">
        <f t="shared" si="23"/>
        <v>0</v>
      </c>
      <c r="O49" s="11">
        <v>0</v>
      </c>
      <c r="P49" s="11">
        <v>0</v>
      </c>
      <c r="Q49" s="11">
        <f t="shared" si="24"/>
        <v>0</v>
      </c>
      <c r="R49" s="11">
        <v>0</v>
      </c>
      <c r="S49" s="11">
        <v>0</v>
      </c>
    </row>
    <row r="50" spans="1:19" ht="40.5" x14ac:dyDescent="0.25">
      <c r="A50" s="8">
        <v>6</v>
      </c>
      <c r="B50" s="9" t="s">
        <v>56</v>
      </c>
      <c r="C50" s="10">
        <v>83</v>
      </c>
      <c r="D50" s="10">
        <f t="shared" si="20"/>
        <v>26</v>
      </c>
      <c r="E50" s="10">
        <v>8</v>
      </c>
      <c r="F50" s="10">
        <v>18</v>
      </c>
      <c r="G50" s="11">
        <f t="shared" si="21"/>
        <v>961.25</v>
      </c>
      <c r="H50" s="11">
        <v>280.7</v>
      </c>
      <c r="I50" s="11">
        <v>680.55</v>
      </c>
      <c r="J50" s="11">
        <f t="shared" si="22"/>
        <v>47671271.25</v>
      </c>
      <c r="K50" s="11">
        <v>43952912.090000004</v>
      </c>
      <c r="L50" s="11">
        <v>0</v>
      </c>
      <c r="M50" s="11">
        <v>3718359.16</v>
      </c>
      <c r="N50" s="11">
        <f t="shared" si="23"/>
        <v>0</v>
      </c>
      <c r="O50" s="11">
        <v>0</v>
      </c>
      <c r="P50" s="11">
        <v>0</v>
      </c>
      <c r="Q50" s="11">
        <f t="shared" si="24"/>
        <v>0</v>
      </c>
      <c r="R50" s="11">
        <v>0</v>
      </c>
      <c r="S50" s="11">
        <v>0</v>
      </c>
    </row>
    <row r="51" spans="1:19" ht="20.25" x14ac:dyDescent="0.25">
      <c r="A51" s="8">
        <v>7</v>
      </c>
      <c r="B51" s="9" t="s">
        <v>55</v>
      </c>
      <c r="C51" s="10">
        <v>181</v>
      </c>
      <c r="D51" s="10">
        <f t="shared" si="20"/>
        <v>66</v>
      </c>
      <c r="E51" s="10">
        <v>25</v>
      </c>
      <c r="F51" s="10">
        <v>41</v>
      </c>
      <c r="G51" s="11">
        <f t="shared" si="21"/>
        <v>2308.1999999999998</v>
      </c>
      <c r="H51" s="11">
        <v>1006.4</v>
      </c>
      <c r="I51" s="11">
        <v>1301.8</v>
      </c>
      <c r="J51" s="11">
        <f t="shared" si="22"/>
        <v>114470562.59999999</v>
      </c>
      <c r="K51" s="11">
        <v>105541858.72</v>
      </c>
      <c r="L51" s="11">
        <v>0</v>
      </c>
      <c r="M51" s="11">
        <v>8928703.8800000008</v>
      </c>
      <c r="N51" s="11">
        <f t="shared" si="23"/>
        <v>0</v>
      </c>
      <c r="O51" s="11">
        <v>0</v>
      </c>
      <c r="P51" s="11">
        <v>0</v>
      </c>
      <c r="Q51" s="11">
        <f t="shared" si="24"/>
        <v>0</v>
      </c>
      <c r="R51" s="11">
        <v>0</v>
      </c>
      <c r="S51" s="11">
        <v>0</v>
      </c>
    </row>
    <row r="58" spans="1:19" ht="45.75" x14ac:dyDescent="0.65">
      <c r="A58" s="14" t="s">
        <v>57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sheetProtection formatCells="0" formatColumns="0" formatRows="0" insertColumns="0" insertRows="0" insertHyperlinks="0" deleteColumns="0" deleteRows="0" sort="0" autoFilter="0" pivotTables="0"/>
  <mergeCells count="22">
    <mergeCell ref="B7:S7"/>
    <mergeCell ref="K10:M10"/>
    <mergeCell ref="O10:P10"/>
    <mergeCell ref="N9:P9"/>
    <mergeCell ref="Q9:S9"/>
    <mergeCell ref="H10:I10"/>
    <mergeCell ref="N1:S1"/>
    <mergeCell ref="N2:S2"/>
    <mergeCell ref="A58:S58"/>
    <mergeCell ref="C9:C11"/>
    <mergeCell ref="B9:B12"/>
    <mergeCell ref="A9:A12"/>
    <mergeCell ref="D10:D11"/>
    <mergeCell ref="G10:G11"/>
    <mergeCell ref="E10:F10"/>
    <mergeCell ref="R10:S10"/>
    <mergeCell ref="J9:M9"/>
    <mergeCell ref="J10:J11"/>
    <mergeCell ref="D9:F9"/>
    <mergeCell ref="G9:I9"/>
    <mergeCell ref="N10:N11"/>
    <mergeCell ref="Q10:Q11"/>
  </mergeCells>
  <printOptions horizontalCentered="1"/>
  <pageMargins left="0.31496062992126" right="0.31496062992126" top="0.31496062992126" bottom="0.31496062992126" header="0.51181102362205" footer="0.51181102362205"/>
  <pageSetup paperSize="9" scale="3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Меньщикова Анастасия Сергеевна</cp:lastModifiedBy>
  <dcterms:created xsi:type="dcterms:W3CDTF">2006-09-16T00:00:00Z</dcterms:created>
  <dcterms:modified xsi:type="dcterms:W3CDTF">2021-05-26T09:35:31Z</dcterms:modified>
  <cp:category/>
</cp:coreProperties>
</file>