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Мои документы\2021\1. РЕГ. ПРОГРАММА\1.УСКОРЕННАЯ РЕАЛИЗАЦИЯ\изменения в программу по э2022\"/>
    </mc:Choice>
  </mc:AlternateContent>
  <bookViews>
    <workbookView xWindow="0" yWindow="0" windowWidth="28800" windowHeight="11400"/>
  </bookViews>
  <sheets>
    <sheet name="Форма 2" sheetId="1" r:id="rId1"/>
  </sheets>
  <definedNames>
    <definedName name="_xlnm.Print_Area" localSheetId="0">'Форма 2'!$A$1:$AA$70</definedName>
  </definedNames>
  <calcPr calcId="162913"/>
</workbook>
</file>

<file path=xl/calcChain.xml><?xml version="1.0" encoding="utf-8"?>
<calcChain xmlns="http://schemas.openxmlformats.org/spreadsheetml/2006/main">
  <c r="O53" i="1" l="1"/>
  <c r="D53" i="1" s="1"/>
  <c r="N53" i="1"/>
  <c r="E53" i="1"/>
  <c r="M53" i="1" s="1"/>
  <c r="O52" i="1"/>
  <c r="D52" i="1" s="1"/>
  <c r="N52" i="1"/>
  <c r="E52" i="1"/>
  <c r="M52" i="1" s="1"/>
  <c r="O51" i="1"/>
  <c r="D51" i="1" s="1"/>
  <c r="N51" i="1"/>
  <c r="E51" i="1"/>
  <c r="M51" i="1" s="1"/>
  <c r="O50" i="1"/>
  <c r="D50" i="1" s="1"/>
  <c r="N50" i="1"/>
  <c r="E50" i="1"/>
  <c r="M50" i="1" s="1"/>
  <c r="O49" i="1"/>
  <c r="D49" i="1" s="1"/>
  <c r="N49" i="1"/>
  <c r="E49" i="1"/>
  <c r="O48" i="1"/>
  <c r="D48" i="1" s="1"/>
  <c r="N48" i="1"/>
  <c r="E48" i="1"/>
  <c r="M48" i="1" s="1"/>
  <c r="O47" i="1"/>
  <c r="D47" i="1" s="1"/>
  <c r="N47" i="1"/>
  <c r="E47" i="1"/>
  <c r="M47" i="1" s="1"/>
  <c r="AA46" i="1"/>
  <c r="Z46" i="1"/>
  <c r="Y46" i="1"/>
  <c r="X46" i="1"/>
  <c r="W46" i="1"/>
  <c r="V46" i="1"/>
  <c r="U46" i="1"/>
  <c r="T46" i="1"/>
  <c r="S46" i="1"/>
  <c r="R46" i="1"/>
  <c r="Q46" i="1"/>
  <c r="P46" i="1"/>
  <c r="L46" i="1"/>
  <c r="K46" i="1"/>
  <c r="J46" i="1"/>
  <c r="I46" i="1"/>
  <c r="H46" i="1"/>
  <c r="G46" i="1"/>
  <c r="F46" i="1"/>
  <c r="C46" i="1"/>
  <c r="O45" i="1"/>
  <c r="D45" i="1" s="1"/>
  <c r="N45" i="1"/>
  <c r="E45" i="1"/>
  <c r="M45" i="1" s="1"/>
  <c r="O44" i="1"/>
  <c r="D44" i="1" s="1"/>
  <c r="N44" i="1"/>
  <c r="E44" i="1"/>
  <c r="M44" i="1" s="1"/>
  <c r="O43" i="1"/>
  <c r="D43" i="1" s="1"/>
  <c r="N43" i="1"/>
  <c r="E43" i="1"/>
  <c r="M43" i="1" s="1"/>
  <c r="O42" i="1"/>
  <c r="D42" i="1" s="1"/>
  <c r="N42" i="1"/>
  <c r="E42" i="1"/>
  <c r="M42" i="1" s="1"/>
  <c r="O41" i="1"/>
  <c r="D41" i="1" s="1"/>
  <c r="N41" i="1"/>
  <c r="E41" i="1"/>
  <c r="M41" i="1" s="1"/>
  <c r="O40" i="1"/>
  <c r="D40" i="1" s="1"/>
  <c r="N40" i="1"/>
  <c r="E40" i="1"/>
  <c r="M40" i="1" s="1"/>
  <c r="O39" i="1"/>
  <c r="D39" i="1" s="1"/>
  <c r="N39" i="1"/>
  <c r="E39" i="1"/>
  <c r="M39" i="1" s="1"/>
  <c r="O38" i="1"/>
  <c r="N38" i="1"/>
  <c r="E38" i="1"/>
  <c r="M38" i="1" s="1"/>
  <c r="O37" i="1"/>
  <c r="D37" i="1" s="1"/>
  <c r="N37" i="1"/>
  <c r="E37" i="1"/>
  <c r="M37" i="1" s="1"/>
  <c r="AA36" i="1"/>
  <c r="Z36" i="1"/>
  <c r="Y36" i="1"/>
  <c r="X36" i="1"/>
  <c r="W36" i="1"/>
  <c r="V36" i="1"/>
  <c r="U36" i="1"/>
  <c r="T36" i="1"/>
  <c r="S36" i="1"/>
  <c r="R36" i="1"/>
  <c r="Q36" i="1"/>
  <c r="P36" i="1"/>
  <c r="L36" i="1"/>
  <c r="K36" i="1"/>
  <c r="J36" i="1"/>
  <c r="I36" i="1"/>
  <c r="H36" i="1"/>
  <c r="G36" i="1"/>
  <c r="F36" i="1"/>
  <c r="C36" i="1"/>
  <c r="O35" i="1"/>
  <c r="D35" i="1" s="1"/>
  <c r="N35" i="1"/>
  <c r="E35" i="1"/>
  <c r="M35" i="1" s="1"/>
  <c r="O34" i="1"/>
  <c r="D34" i="1" s="1"/>
  <c r="N34" i="1"/>
  <c r="E34" i="1"/>
  <c r="M34" i="1" s="1"/>
  <c r="O33" i="1"/>
  <c r="D33" i="1" s="1"/>
  <c r="N33" i="1"/>
  <c r="E33" i="1"/>
  <c r="M33" i="1" s="1"/>
  <c r="O32" i="1"/>
  <c r="D32" i="1" s="1"/>
  <c r="N32" i="1"/>
  <c r="E32" i="1"/>
  <c r="M32" i="1" s="1"/>
  <c r="O31" i="1"/>
  <c r="D31" i="1" s="1"/>
  <c r="N31" i="1"/>
  <c r="E31" i="1"/>
  <c r="M31" i="1" s="1"/>
  <c r="O30" i="1"/>
  <c r="D30" i="1" s="1"/>
  <c r="N30" i="1"/>
  <c r="E30" i="1"/>
  <c r="M30" i="1" s="1"/>
  <c r="O29" i="1"/>
  <c r="D29" i="1" s="1"/>
  <c r="N29" i="1"/>
  <c r="E29" i="1"/>
  <c r="O28" i="1"/>
  <c r="D28" i="1" s="1"/>
  <c r="N28" i="1"/>
  <c r="E28" i="1"/>
  <c r="M28" i="1" s="1"/>
  <c r="AA27" i="1"/>
  <c r="Z27" i="1"/>
  <c r="Y27" i="1"/>
  <c r="X27" i="1"/>
  <c r="W27" i="1"/>
  <c r="V27" i="1"/>
  <c r="U27" i="1"/>
  <c r="T27" i="1"/>
  <c r="S27" i="1"/>
  <c r="R27" i="1"/>
  <c r="Q27" i="1"/>
  <c r="P27" i="1"/>
  <c r="L27" i="1"/>
  <c r="K27" i="1"/>
  <c r="J27" i="1"/>
  <c r="I27" i="1"/>
  <c r="H27" i="1"/>
  <c r="G27" i="1"/>
  <c r="F27" i="1"/>
  <c r="C27" i="1"/>
  <c r="O26" i="1"/>
  <c r="D26" i="1" s="1"/>
  <c r="N26" i="1"/>
  <c r="E26" i="1"/>
  <c r="M26" i="1" s="1"/>
  <c r="O25" i="1"/>
  <c r="D25" i="1" s="1"/>
  <c r="N25" i="1"/>
  <c r="E25" i="1"/>
  <c r="M25" i="1" s="1"/>
  <c r="O24" i="1"/>
  <c r="D24" i="1" s="1"/>
  <c r="N24" i="1"/>
  <c r="E24" i="1"/>
  <c r="M24" i="1" s="1"/>
  <c r="O23" i="1"/>
  <c r="D23" i="1" s="1"/>
  <c r="N23" i="1"/>
  <c r="E23" i="1"/>
  <c r="M23" i="1" s="1"/>
  <c r="O22" i="1"/>
  <c r="D22" i="1" s="1"/>
  <c r="N22" i="1"/>
  <c r="E22" i="1"/>
  <c r="M22" i="1" s="1"/>
  <c r="O21" i="1"/>
  <c r="D21" i="1" s="1"/>
  <c r="N21" i="1"/>
  <c r="E21" i="1"/>
  <c r="M21" i="1" s="1"/>
  <c r="O20" i="1"/>
  <c r="D20" i="1" s="1"/>
  <c r="N20" i="1"/>
  <c r="E20" i="1"/>
  <c r="M20" i="1" s="1"/>
  <c r="O19" i="1"/>
  <c r="D19" i="1" s="1"/>
  <c r="N19" i="1"/>
  <c r="E19" i="1"/>
  <c r="M19" i="1" s="1"/>
  <c r="O18" i="1"/>
  <c r="D18" i="1" s="1"/>
  <c r="N18" i="1"/>
  <c r="E18" i="1"/>
  <c r="M18" i="1" s="1"/>
  <c r="AA17" i="1"/>
  <c r="Z17" i="1"/>
  <c r="Y17" i="1"/>
  <c r="X17" i="1"/>
  <c r="W17" i="1"/>
  <c r="V17" i="1"/>
  <c r="U17" i="1"/>
  <c r="T17" i="1"/>
  <c r="S17" i="1"/>
  <c r="R17" i="1"/>
  <c r="Q17" i="1"/>
  <c r="P17" i="1"/>
  <c r="L17" i="1"/>
  <c r="K17" i="1"/>
  <c r="J17" i="1"/>
  <c r="I17" i="1"/>
  <c r="H17" i="1"/>
  <c r="G17" i="1"/>
  <c r="F17" i="1"/>
  <c r="C17" i="1"/>
  <c r="Q16" i="1" l="1"/>
  <c r="Y16" i="1"/>
  <c r="N27" i="1"/>
  <c r="G16" i="1"/>
  <c r="K16" i="1"/>
  <c r="U16" i="1"/>
  <c r="D17" i="1"/>
  <c r="I16" i="1"/>
  <c r="P16" i="1"/>
  <c r="T16" i="1"/>
  <c r="X16" i="1"/>
  <c r="O46" i="1"/>
  <c r="D46" i="1"/>
  <c r="D27" i="1"/>
  <c r="N36" i="1"/>
  <c r="M17" i="1"/>
  <c r="R16" i="1"/>
  <c r="V16" i="1"/>
  <c r="Z16" i="1"/>
  <c r="E27" i="1"/>
  <c r="O36" i="1"/>
  <c r="N17" i="1"/>
  <c r="C16" i="1"/>
  <c r="S16" i="1"/>
  <c r="W16" i="1"/>
  <c r="AA16" i="1"/>
  <c r="E36" i="1"/>
  <c r="D38" i="1"/>
  <c r="D36" i="1" s="1"/>
  <c r="H16" i="1"/>
  <c r="L16" i="1"/>
  <c r="O17" i="1"/>
  <c r="F16" i="1"/>
  <c r="J16" i="1"/>
  <c r="O27" i="1"/>
  <c r="N46" i="1"/>
  <c r="E46" i="1"/>
  <c r="M36" i="1"/>
  <c r="E17" i="1"/>
  <c r="M29" i="1"/>
  <c r="M27" i="1" s="1"/>
  <c r="M49" i="1"/>
  <c r="M46" i="1" s="1"/>
  <c r="N16" i="1" l="1"/>
  <c r="M16" i="1"/>
  <c r="E16" i="1"/>
  <c r="O16" i="1"/>
  <c r="D16" i="1"/>
</calcChain>
</file>

<file path=xl/sharedStrings.xml><?xml version="1.0" encoding="utf-8"?>
<sst xmlns="http://schemas.openxmlformats.org/spreadsheetml/2006/main" count="113" uniqueCount="63">
  <si>
    <t>План реализации мероприятий по переселению граждан из аварийного жилищного фонда, признанного таковым до 1 января 2017 года, по способам переселения</t>
  </si>
  <si>
    <t>N п/п</t>
  </si>
  <si>
    <t>Наименование муниципального образования</t>
  </si>
  <si>
    <t>Всего расселяемая площадь жилых помещений</t>
  </si>
  <si>
    <t xml:space="preserve">Всего стоимость мероприятий по переселению               </t>
  </si>
  <si>
    <t>Мероприятия по переселению, не связанные с приобретением жилых помещений</t>
  </si>
  <si>
    <t>Мероприятия по переселению, связанные с приобретением (строительством) жилых помещений</t>
  </si>
  <si>
    <t>всего</t>
  </si>
  <si>
    <t>в том числе</t>
  </si>
  <si>
    <t>дальнейшее использование приобретенных 
(построенных) жилых помещений</t>
  </si>
  <si>
    <t xml:space="preserve">выплата собственникам жилых помещений возмещения за изымаемые жилые помещения и предоставление субсидий </t>
  </si>
  <si>
    <t>договоры о развитии застроенной территории и комплексном развитии территории</t>
  </si>
  <si>
    <t>переселение в свободный жилищный фонд</t>
  </si>
  <si>
    <t>строительство домов</t>
  </si>
  <si>
    <t>приобретение жилых помещений у застройщиков</t>
  </si>
  <si>
    <t>приобретение жилых помещений у лиц, не являющихся застройщиками</t>
  </si>
  <si>
    <t>предоставление по договорам социального найма</t>
  </si>
  <si>
    <t>предоставление по договорам найма жилищного фонда социального использования</t>
  </si>
  <si>
    <t>предоставление по договорам найма жилого помещения маневренного фонда</t>
  </si>
  <si>
    <t>предоставление по договорам мены</t>
  </si>
  <si>
    <t>в строящихся домах</t>
  </si>
  <si>
    <t>в домах, введенных в эксплуатацию</t>
  </si>
  <si>
    <t>расселяемая площадь</t>
  </si>
  <si>
    <t>стоимость возмещения</t>
  </si>
  <si>
    <t>субсидия на приобретение (строительство) жилых помещений</t>
  </si>
  <si>
    <t>субсидия на возмещение части расходов на уплату процентов за пользование займом или кредитом</t>
  </si>
  <si>
    <t xml:space="preserve">субсидия на возмещение расходов по договорам о комплексном и устойчивом развитии территорий </t>
  </si>
  <si>
    <t>приобретаемая площадь</t>
  </si>
  <si>
    <t>стоимость</t>
  </si>
  <si>
    <t>площадь</t>
  </si>
  <si>
    <t>кв. м</t>
  </si>
  <si>
    <t>руб.</t>
  </si>
  <si>
    <t>кв.м</t>
  </si>
  <si>
    <t>Всего по этапу 2019 года</t>
  </si>
  <si>
    <t>Всего по этапу 2020 года</t>
  </si>
  <si>
    <t>Всего по этапу 2021 года</t>
  </si>
  <si>
    <t>Всего по этапу 2022 года</t>
  </si>
  <si>
    <t>ПРИЛОЖЕНИЕ № 2 
к постановлению Правительства 
Новосибирской области 
от ________________ № ________</t>
  </si>
  <si>
    <t xml:space="preserve">«ПРИЛОЖЕНИЕ № 3
 к Региональной адресной программе 
Новосибирской области по переселению
граждан из аварийного жилищного фонда
 на 2019-2023 годы
</t>
  </si>
  <si>
    <t>Всего по региональной адресной программе Новосибирской области по переселению граждан из аварийного жилищного фонда на 2019-2025 годы, в рамках которой предусмотрено финансирование за счет средств государственной корпорации Фонда содействия реформированию жилищно-коммунального хозяйства, в т.ч.:</t>
  </si>
  <si>
    <t>город Искитим</t>
  </si>
  <si>
    <t xml:space="preserve">город Новосибирск </t>
  </si>
  <si>
    <t>город Куйбышев Куйбышевского района</t>
  </si>
  <si>
    <t>Бажинский сельсовет Маслянинского района</t>
  </si>
  <si>
    <t>Вагайцевский сельсовет Ордынского района</t>
  </si>
  <si>
    <t>Бобровский сельсовет Сузунского района</t>
  </si>
  <si>
    <t>город Тогучин Тогучинского района</t>
  </si>
  <si>
    <t>город Черепаново Черепановского района</t>
  </si>
  <si>
    <t>город Чулым Чулымского  района</t>
  </si>
  <si>
    <t>город Болотное Болотнинского  района</t>
  </si>
  <si>
    <t>Доволенский сельсовет Доволенского района</t>
  </si>
  <si>
    <t>город Купино Купинского района</t>
  </si>
  <si>
    <t>рабочий поселок Дорогино Черепановского района</t>
  </si>
  <si>
    <t>рабочий поселок Посевная Черепановского района</t>
  </si>
  <si>
    <t>город Чулым Чулымского района</t>
  </si>
  <si>
    <t>город Барабинск Барабинского муниципального района</t>
  </si>
  <si>
    <t>город Новосибирск</t>
  </si>
  <si>
    <t xml:space="preserve">город Обь </t>
  </si>
  <si>
    <t>Ташаринский сельсовет Мошковского района</t>
  </si>
  <si>
    <t>Березовский сельсовет Новосибирского района</t>
  </si>
  <si>
    <t>город Татарск Татарского района</t>
  </si>
  <si>
    <t>Барышевский сельсовет Новосибирского района</t>
  </si>
  <si>
    <t>_________».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</si>
</sst>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</font>
    <font>
      <sz val="10"/>
      <color rgb="FF000000"/>
      <name val="Arial Cyr"/>
    </font>
    <font>
      <sz val="12"/>
      <color rgb="FF000000"/>
      <name val="Times New Roman"/>
    </font>
    <font>
      <sz val="16"/>
      <color rgb="FF000000"/>
      <name val="Times New Roman"/>
    </font>
    <font>
      <sz val="14"/>
      <color rgb="FF000000"/>
      <name val="Times New Roman"/>
    </font>
    <font>
      <sz val="11"/>
      <color rgb="FF000000"/>
      <name val="Times New Roman"/>
    </font>
    <font>
      <sz val="58"/>
      <color theme="1"/>
      <name val="Times New Roman"/>
      <family val="1"/>
      <charset val="204"/>
    </font>
    <font>
      <b/>
      <sz val="5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4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 wrapText="1" readingOrder="2"/>
    </xf>
    <xf numFmtId="0" fontId="3" fillId="2" borderId="6" xfId="0" applyFont="1" applyFill="1" applyBorder="1" applyAlignment="1">
      <alignment horizontal="center" vertical="center" textRotation="90" wrapText="1" readingOrder="2"/>
    </xf>
    <xf numFmtId="0" fontId="6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0"/>
  <sheetViews>
    <sheetView tabSelected="1" view="pageBreakPreview" zoomScale="50" zoomScaleNormal="50" zoomScaleSheetLayoutView="50" workbookViewId="0">
      <selection activeCell="A54" sqref="A54:AA60"/>
    </sheetView>
  </sheetViews>
  <sheetFormatPr defaultRowHeight="15.75" x14ac:dyDescent="0.25"/>
  <cols>
    <col min="1" max="1" width="10.42578125" style="2" customWidth="1"/>
    <col min="2" max="2" width="36.140625" style="2" customWidth="1"/>
    <col min="3" max="3" width="16.140625" style="2" customWidth="1"/>
    <col min="4" max="4" width="22.5703125" style="2" customWidth="1"/>
    <col min="5" max="5" width="14.7109375" style="2" customWidth="1"/>
    <col min="6" max="6" width="14.140625" style="2" customWidth="1"/>
    <col min="7" max="9" width="22.5703125" style="2" customWidth="1"/>
    <col min="10" max="10" width="18.85546875" style="2" customWidth="1"/>
    <col min="11" max="11" width="22.5703125" style="2" customWidth="1"/>
    <col min="12" max="12" width="28.85546875" style="2" customWidth="1"/>
    <col min="13" max="13" width="13.85546875" style="2" customWidth="1"/>
    <col min="14" max="14" width="25.5703125" style="2" customWidth="1"/>
    <col min="15" max="15" width="22.5703125" style="2" customWidth="1"/>
    <col min="16" max="16" width="28.140625" style="2" customWidth="1"/>
    <col min="17" max="17" width="22.5703125" style="2" customWidth="1"/>
    <col min="18" max="18" width="24" style="2" customWidth="1"/>
    <col min="19" max="19" width="22.5703125" style="2" customWidth="1"/>
    <col min="20" max="20" width="25.85546875" style="2" customWidth="1"/>
    <col min="21" max="21" width="22.5703125" style="2" customWidth="1"/>
    <col min="22" max="22" width="29.42578125" style="2" customWidth="1"/>
    <col min="23" max="23" width="22.5703125" style="2" customWidth="1"/>
    <col min="24" max="24" width="25" style="2" customWidth="1"/>
    <col min="25" max="25" width="20" style="2" customWidth="1"/>
    <col min="26" max="26" width="28.7109375" style="2" customWidth="1"/>
    <col min="27" max="27" width="14.42578125" style="2" customWidth="1"/>
    <col min="28" max="28" width="9.140625" style="1" customWidth="1"/>
  </cols>
  <sheetData>
    <row r="1" spans="1:27" ht="320.25" customHeight="1" x14ac:dyDescent="0.25">
      <c r="R1" s="44" t="s">
        <v>37</v>
      </c>
      <c r="S1" s="44"/>
      <c r="T1" s="44"/>
      <c r="U1" s="44"/>
      <c r="V1" s="44"/>
      <c r="W1" s="44"/>
      <c r="X1" s="44"/>
      <c r="Y1" s="44"/>
      <c r="Z1" s="44"/>
      <c r="AA1" s="44"/>
    </row>
    <row r="2" spans="1:27" ht="385.5" customHeight="1" x14ac:dyDescent="0.25">
      <c r="R2" s="44" t="s">
        <v>38</v>
      </c>
      <c r="S2" s="44"/>
      <c r="T2" s="44"/>
      <c r="U2" s="44"/>
      <c r="V2" s="44"/>
      <c r="W2" s="44"/>
      <c r="X2" s="44"/>
      <c r="Y2" s="44"/>
      <c r="Z2" s="44"/>
      <c r="AA2" s="44"/>
    </row>
    <row r="3" spans="1:27" ht="20.25" customHeight="1" x14ac:dyDescent="0.25">
      <c r="X3" s="9"/>
      <c r="Y3" s="22"/>
      <c r="Z3" s="22"/>
      <c r="AA3" s="22"/>
    </row>
    <row r="4" spans="1:27" ht="20.25" customHeight="1" x14ac:dyDescent="0.25">
      <c r="X4" s="9"/>
      <c r="Y4" s="22"/>
      <c r="Z4" s="22"/>
      <c r="AA4" s="22"/>
    </row>
    <row r="5" spans="1:27" ht="18.75" customHeight="1" x14ac:dyDescent="0.25">
      <c r="X5" s="8"/>
      <c r="Y5" s="8"/>
      <c r="Z5" s="8"/>
      <c r="AA5" s="8"/>
    </row>
    <row r="6" spans="1:27" ht="134.25" customHeight="1" x14ac:dyDescent="0.25">
      <c r="A6" s="45" t="s">
        <v>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</row>
    <row r="7" spans="1:27" ht="51.7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</row>
    <row r="8" spans="1:27" ht="29.25" customHeight="1" x14ac:dyDescent="0.25">
      <c r="A8" s="18" t="s">
        <v>1</v>
      </c>
      <c r="B8" s="18" t="s">
        <v>2</v>
      </c>
      <c r="C8" s="42" t="s">
        <v>3</v>
      </c>
      <c r="D8" s="27" t="s">
        <v>4</v>
      </c>
      <c r="E8" s="30" t="s">
        <v>5</v>
      </c>
      <c r="F8" s="34"/>
      <c r="G8" s="34"/>
      <c r="H8" s="34"/>
      <c r="I8" s="34"/>
      <c r="J8" s="34"/>
      <c r="K8" s="34"/>
      <c r="L8" s="31"/>
      <c r="M8" s="35" t="s">
        <v>6</v>
      </c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7"/>
    </row>
    <row r="9" spans="1:27" ht="48" customHeight="1" x14ac:dyDescent="0.25">
      <c r="A9" s="19"/>
      <c r="B9" s="19"/>
      <c r="C9" s="43"/>
      <c r="D9" s="28"/>
      <c r="E9" s="18" t="s">
        <v>7</v>
      </c>
      <c r="F9" s="21" t="s">
        <v>8</v>
      </c>
      <c r="G9" s="21"/>
      <c r="H9" s="21"/>
      <c r="I9" s="21"/>
      <c r="J9" s="21"/>
      <c r="K9" s="21"/>
      <c r="L9" s="21"/>
      <c r="M9" s="30" t="s">
        <v>7</v>
      </c>
      <c r="N9" s="34"/>
      <c r="O9" s="31"/>
      <c r="P9" s="23" t="s">
        <v>8</v>
      </c>
      <c r="Q9" s="24"/>
      <c r="R9" s="24"/>
      <c r="S9" s="24"/>
      <c r="T9" s="24"/>
      <c r="U9" s="24"/>
      <c r="V9" s="24"/>
      <c r="W9" s="25"/>
      <c r="X9" s="26" t="s">
        <v>9</v>
      </c>
      <c r="Y9" s="26"/>
      <c r="Z9" s="26"/>
      <c r="AA9" s="26"/>
    </row>
    <row r="10" spans="1:27" ht="39.75" customHeight="1" x14ac:dyDescent="0.25">
      <c r="A10" s="19"/>
      <c r="B10" s="19"/>
      <c r="C10" s="43"/>
      <c r="D10" s="28"/>
      <c r="E10" s="19"/>
      <c r="F10" s="30" t="s">
        <v>10</v>
      </c>
      <c r="G10" s="34"/>
      <c r="H10" s="34"/>
      <c r="I10" s="31"/>
      <c r="J10" s="30" t="s">
        <v>11</v>
      </c>
      <c r="K10" s="31"/>
      <c r="L10" s="18" t="s">
        <v>12</v>
      </c>
      <c r="M10" s="38"/>
      <c r="N10" s="40"/>
      <c r="O10" s="39"/>
      <c r="P10" s="30" t="s">
        <v>13</v>
      </c>
      <c r="Q10" s="31"/>
      <c r="R10" s="20" t="s">
        <v>14</v>
      </c>
      <c r="S10" s="20"/>
      <c r="T10" s="20"/>
      <c r="U10" s="20"/>
      <c r="V10" s="38" t="s">
        <v>15</v>
      </c>
      <c r="W10" s="39"/>
      <c r="X10" s="27" t="s">
        <v>16</v>
      </c>
      <c r="Y10" s="27" t="s">
        <v>17</v>
      </c>
      <c r="Z10" s="27" t="s">
        <v>18</v>
      </c>
      <c r="AA10" s="27" t="s">
        <v>19</v>
      </c>
    </row>
    <row r="11" spans="1:27" ht="34.5" customHeight="1" x14ac:dyDescent="0.25">
      <c r="A11" s="19"/>
      <c r="B11" s="19"/>
      <c r="C11" s="43"/>
      <c r="D11" s="28"/>
      <c r="E11" s="19"/>
      <c r="F11" s="38"/>
      <c r="G11" s="40"/>
      <c r="H11" s="40"/>
      <c r="I11" s="39"/>
      <c r="J11" s="38"/>
      <c r="K11" s="39"/>
      <c r="L11" s="19"/>
      <c r="M11" s="38"/>
      <c r="N11" s="40"/>
      <c r="O11" s="39"/>
      <c r="P11" s="38"/>
      <c r="Q11" s="39"/>
      <c r="R11" s="30" t="s">
        <v>20</v>
      </c>
      <c r="S11" s="31"/>
      <c r="T11" s="30" t="s">
        <v>21</v>
      </c>
      <c r="U11" s="31"/>
      <c r="V11" s="38"/>
      <c r="W11" s="39"/>
      <c r="X11" s="28"/>
      <c r="Y11" s="28"/>
      <c r="Z11" s="28"/>
      <c r="AA11" s="28"/>
    </row>
    <row r="12" spans="1:27" ht="90.75" customHeight="1" x14ac:dyDescent="0.25">
      <c r="A12" s="19"/>
      <c r="B12" s="19"/>
      <c r="C12" s="43"/>
      <c r="D12" s="28"/>
      <c r="E12" s="20"/>
      <c r="F12" s="32"/>
      <c r="G12" s="41"/>
      <c r="H12" s="41"/>
      <c r="I12" s="33"/>
      <c r="J12" s="32"/>
      <c r="K12" s="33"/>
      <c r="L12" s="20"/>
      <c r="M12" s="32"/>
      <c r="N12" s="41"/>
      <c r="O12" s="33"/>
      <c r="P12" s="32"/>
      <c r="Q12" s="33"/>
      <c r="R12" s="32"/>
      <c r="S12" s="33"/>
      <c r="T12" s="32"/>
      <c r="U12" s="33"/>
      <c r="V12" s="32"/>
      <c r="W12" s="33"/>
      <c r="X12" s="29"/>
      <c r="Y12" s="29"/>
      <c r="Z12" s="29"/>
      <c r="AA12" s="29"/>
    </row>
    <row r="13" spans="1:27" ht="210.75" customHeight="1" x14ac:dyDescent="0.25">
      <c r="A13" s="19"/>
      <c r="B13" s="19"/>
      <c r="C13" s="43"/>
      <c r="D13" s="29"/>
      <c r="E13" s="6" t="s">
        <v>22</v>
      </c>
      <c r="F13" s="6" t="s">
        <v>22</v>
      </c>
      <c r="G13" s="6" t="s">
        <v>23</v>
      </c>
      <c r="H13" s="12" t="s">
        <v>24</v>
      </c>
      <c r="I13" s="12" t="s">
        <v>25</v>
      </c>
      <c r="J13" s="6" t="s">
        <v>22</v>
      </c>
      <c r="K13" s="12" t="s">
        <v>26</v>
      </c>
      <c r="L13" s="6" t="s">
        <v>22</v>
      </c>
      <c r="M13" s="6" t="s">
        <v>22</v>
      </c>
      <c r="N13" s="6" t="s">
        <v>27</v>
      </c>
      <c r="O13" s="6" t="s">
        <v>28</v>
      </c>
      <c r="P13" s="6" t="s">
        <v>27</v>
      </c>
      <c r="Q13" s="6" t="s">
        <v>28</v>
      </c>
      <c r="R13" s="6" t="s">
        <v>27</v>
      </c>
      <c r="S13" s="6" t="s">
        <v>28</v>
      </c>
      <c r="T13" s="6" t="s">
        <v>27</v>
      </c>
      <c r="U13" s="6" t="s">
        <v>28</v>
      </c>
      <c r="V13" s="6" t="s">
        <v>27</v>
      </c>
      <c r="W13" s="6" t="s">
        <v>28</v>
      </c>
      <c r="X13" s="12" t="s">
        <v>29</v>
      </c>
      <c r="Y13" s="12" t="s">
        <v>29</v>
      </c>
      <c r="Z13" s="12" t="s">
        <v>29</v>
      </c>
      <c r="AA13" s="12" t="s">
        <v>29</v>
      </c>
    </row>
    <row r="14" spans="1:27" ht="20.25" customHeight="1" x14ac:dyDescent="0.25">
      <c r="A14" s="20"/>
      <c r="B14" s="20"/>
      <c r="C14" s="4" t="s">
        <v>30</v>
      </c>
      <c r="D14" s="10" t="s">
        <v>31</v>
      </c>
      <c r="E14" s="5" t="s">
        <v>30</v>
      </c>
      <c r="F14" s="5" t="s">
        <v>30</v>
      </c>
      <c r="G14" s="5" t="s">
        <v>31</v>
      </c>
      <c r="H14" s="10" t="s">
        <v>31</v>
      </c>
      <c r="I14" s="10" t="s">
        <v>31</v>
      </c>
      <c r="J14" s="5" t="s">
        <v>32</v>
      </c>
      <c r="K14" s="10" t="s">
        <v>31</v>
      </c>
      <c r="L14" s="4" t="s">
        <v>32</v>
      </c>
      <c r="M14" s="4" t="s">
        <v>32</v>
      </c>
      <c r="N14" s="4" t="s">
        <v>32</v>
      </c>
      <c r="O14" s="5" t="s">
        <v>31</v>
      </c>
      <c r="P14" s="3" t="s">
        <v>30</v>
      </c>
      <c r="Q14" s="3" t="s">
        <v>31</v>
      </c>
      <c r="R14" s="3" t="s">
        <v>30</v>
      </c>
      <c r="S14" s="3" t="s">
        <v>31</v>
      </c>
      <c r="T14" s="4" t="s">
        <v>30</v>
      </c>
      <c r="U14" s="4" t="s">
        <v>31</v>
      </c>
      <c r="V14" s="4" t="s">
        <v>30</v>
      </c>
      <c r="W14" s="4" t="s">
        <v>31</v>
      </c>
      <c r="X14" s="13" t="s">
        <v>30</v>
      </c>
      <c r="Y14" s="13" t="s">
        <v>30</v>
      </c>
      <c r="Z14" s="13" t="s">
        <v>30</v>
      </c>
      <c r="AA14" s="13" t="s">
        <v>30</v>
      </c>
    </row>
    <row r="15" spans="1:27" ht="20.25" customHeight="1" x14ac:dyDescent="0.25">
      <c r="A15" s="4">
        <v>1</v>
      </c>
      <c r="B15" s="3">
        <v>2</v>
      </c>
      <c r="C15" s="3">
        <v>3</v>
      </c>
      <c r="D15" s="11">
        <v>4</v>
      </c>
      <c r="E15" s="3">
        <v>5</v>
      </c>
      <c r="F15" s="3">
        <v>6</v>
      </c>
      <c r="G15" s="3">
        <v>7</v>
      </c>
      <c r="H15" s="11">
        <v>8</v>
      </c>
      <c r="I15" s="11">
        <v>9</v>
      </c>
      <c r="J15" s="3">
        <v>10</v>
      </c>
      <c r="K15" s="11">
        <v>11</v>
      </c>
      <c r="L15" s="3">
        <v>12</v>
      </c>
      <c r="M15" s="3">
        <v>13</v>
      </c>
      <c r="N15" s="3">
        <v>14</v>
      </c>
      <c r="O15" s="3">
        <v>15</v>
      </c>
      <c r="P15" s="3">
        <v>16</v>
      </c>
      <c r="Q15" s="3">
        <v>17</v>
      </c>
      <c r="R15" s="3">
        <v>18</v>
      </c>
      <c r="S15" s="3">
        <v>19</v>
      </c>
      <c r="T15" s="3">
        <v>20</v>
      </c>
      <c r="U15" s="3">
        <v>21</v>
      </c>
      <c r="V15" s="3">
        <v>22</v>
      </c>
      <c r="W15" s="3">
        <v>23</v>
      </c>
      <c r="X15" s="11">
        <v>24</v>
      </c>
      <c r="Y15" s="11">
        <v>25</v>
      </c>
      <c r="Z15" s="11">
        <v>26</v>
      </c>
      <c r="AA15" s="11">
        <v>27</v>
      </c>
    </row>
    <row r="16" spans="1:27" ht="404.25" customHeight="1" x14ac:dyDescent="0.25">
      <c r="A16" s="4"/>
      <c r="B16" s="7" t="s">
        <v>39</v>
      </c>
      <c r="C16" s="14">
        <f t="shared" ref="C16:AA16" si="0">SUM(C17,C27,C36,C46)</f>
        <v>87038.34</v>
      </c>
      <c r="D16" s="14">
        <f t="shared" si="0"/>
        <v>4433303711.2600002</v>
      </c>
      <c r="E16" s="14">
        <f t="shared" si="0"/>
        <v>24163.16</v>
      </c>
      <c r="F16" s="14">
        <f t="shared" si="0"/>
        <v>24148.46</v>
      </c>
      <c r="G16" s="14">
        <f t="shared" si="0"/>
        <v>1239229062.9300001</v>
      </c>
      <c r="H16" s="15">
        <f t="shared" si="0"/>
        <v>0</v>
      </c>
      <c r="I16" s="15">
        <f t="shared" si="0"/>
        <v>0</v>
      </c>
      <c r="J16" s="14">
        <f t="shared" si="0"/>
        <v>0</v>
      </c>
      <c r="K16" s="15">
        <f t="shared" si="0"/>
        <v>0</v>
      </c>
      <c r="L16" s="14">
        <f t="shared" si="0"/>
        <v>14.7</v>
      </c>
      <c r="M16" s="16">
        <f t="shared" si="0"/>
        <v>62875.18</v>
      </c>
      <c r="N16" s="16">
        <f t="shared" si="0"/>
        <v>66892.600000000006</v>
      </c>
      <c r="O16" s="16">
        <f t="shared" si="0"/>
        <v>3194074648.3299999</v>
      </c>
      <c r="P16" s="16">
        <f t="shared" si="0"/>
        <v>16425.400000000001</v>
      </c>
      <c r="Q16" s="14">
        <f t="shared" si="0"/>
        <v>803238422.51999998</v>
      </c>
      <c r="R16" s="14">
        <f t="shared" si="0"/>
        <v>9745.84</v>
      </c>
      <c r="S16" s="14">
        <f t="shared" si="0"/>
        <v>423985321.06</v>
      </c>
      <c r="T16" s="14">
        <f t="shared" si="0"/>
        <v>40319.06</v>
      </c>
      <c r="U16" s="16">
        <f t="shared" si="0"/>
        <v>1948335500.77</v>
      </c>
      <c r="V16" s="16">
        <f t="shared" si="0"/>
        <v>402.29999999999995</v>
      </c>
      <c r="W16" s="14">
        <f t="shared" si="0"/>
        <v>18515403.98</v>
      </c>
      <c r="X16" s="15">
        <f t="shared" si="0"/>
        <v>29147.22</v>
      </c>
      <c r="Y16" s="15">
        <f t="shared" si="0"/>
        <v>0</v>
      </c>
      <c r="Z16" s="17">
        <f t="shared" si="0"/>
        <v>0</v>
      </c>
      <c r="AA16" s="17">
        <f t="shared" si="0"/>
        <v>37745.380000000005</v>
      </c>
    </row>
    <row r="17" spans="1:27" ht="48" customHeight="1" x14ac:dyDescent="0.25">
      <c r="A17" s="4"/>
      <c r="B17" s="7" t="s">
        <v>33</v>
      </c>
      <c r="C17" s="14">
        <f t="shared" ref="C17:AA17" si="1">SUM(C18:C26)</f>
        <v>11452.790000000003</v>
      </c>
      <c r="D17" s="14">
        <f t="shared" si="1"/>
        <v>587912375.53000009</v>
      </c>
      <c r="E17" s="14">
        <f t="shared" si="1"/>
        <v>535.40000000000009</v>
      </c>
      <c r="F17" s="14">
        <f t="shared" si="1"/>
        <v>535.40000000000009</v>
      </c>
      <c r="G17" s="14">
        <f t="shared" si="1"/>
        <v>21005161.259999998</v>
      </c>
      <c r="H17" s="15">
        <f t="shared" si="1"/>
        <v>0</v>
      </c>
      <c r="I17" s="15">
        <f t="shared" si="1"/>
        <v>0</v>
      </c>
      <c r="J17" s="14">
        <f t="shared" si="1"/>
        <v>0</v>
      </c>
      <c r="K17" s="15">
        <f t="shared" si="1"/>
        <v>0</v>
      </c>
      <c r="L17" s="14">
        <f t="shared" si="1"/>
        <v>0</v>
      </c>
      <c r="M17" s="16">
        <f t="shared" si="1"/>
        <v>10917.390000000003</v>
      </c>
      <c r="N17" s="16">
        <f t="shared" si="1"/>
        <v>13199.08</v>
      </c>
      <c r="O17" s="16">
        <f t="shared" si="1"/>
        <v>566907214.2700001</v>
      </c>
      <c r="P17" s="16">
        <f t="shared" si="1"/>
        <v>612</v>
      </c>
      <c r="Q17" s="14">
        <f t="shared" si="1"/>
        <v>18827900.48</v>
      </c>
      <c r="R17" s="14">
        <f t="shared" si="1"/>
        <v>6960.5800000000008</v>
      </c>
      <c r="S17" s="14">
        <f t="shared" si="1"/>
        <v>301097767.80000001</v>
      </c>
      <c r="T17" s="14">
        <f t="shared" si="1"/>
        <v>5626.5000000000009</v>
      </c>
      <c r="U17" s="16">
        <f t="shared" si="1"/>
        <v>246981545.98999998</v>
      </c>
      <c r="V17" s="16">
        <f t="shared" si="1"/>
        <v>0</v>
      </c>
      <c r="W17" s="14">
        <f t="shared" si="1"/>
        <v>0</v>
      </c>
      <c r="X17" s="15">
        <f t="shared" si="1"/>
        <v>5422.6000000000013</v>
      </c>
      <c r="Y17" s="15">
        <f t="shared" si="1"/>
        <v>0</v>
      </c>
      <c r="Z17" s="17">
        <f t="shared" si="1"/>
        <v>0</v>
      </c>
      <c r="AA17" s="17">
        <f t="shared" si="1"/>
        <v>7776.4800000000014</v>
      </c>
    </row>
    <row r="18" spans="1:27" ht="48" customHeight="1" x14ac:dyDescent="0.25">
      <c r="A18" s="4">
        <v>1</v>
      </c>
      <c r="B18" s="7" t="s">
        <v>40</v>
      </c>
      <c r="C18" s="14">
        <v>2091.08</v>
      </c>
      <c r="D18" s="14">
        <f t="shared" ref="D18:D26" si="2">G18+H18+I18+K18+O18</f>
        <v>95368199.229999989</v>
      </c>
      <c r="E18" s="14">
        <f t="shared" ref="E18:E26" si="3">F18+J18+L18</f>
        <v>75.84</v>
      </c>
      <c r="F18" s="14">
        <v>75.84</v>
      </c>
      <c r="G18" s="14">
        <v>3066176.75</v>
      </c>
      <c r="H18" s="15">
        <v>0</v>
      </c>
      <c r="I18" s="15">
        <v>0</v>
      </c>
      <c r="J18" s="14">
        <v>0</v>
      </c>
      <c r="K18" s="15">
        <v>0</v>
      </c>
      <c r="L18" s="14">
        <v>0</v>
      </c>
      <c r="M18" s="14">
        <f t="shared" ref="M18:M26" si="4">C18-E18</f>
        <v>2015.24</v>
      </c>
      <c r="N18" s="14">
        <f t="shared" ref="N18:N26" si="5">P18+R18+T18+V18</f>
        <v>2177.7799999999997</v>
      </c>
      <c r="O18" s="14">
        <f t="shared" ref="O18:O26" si="6">Q18+S18+U18+W18</f>
        <v>92302022.479999989</v>
      </c>
      <c r="P18" s="14">
        <v>0</v>
      </c>
      <c r="Q18" s="14">
        <v>0</v>
      </c>
      <c r="R18" s="14">
        <v>1340.48</v>
      </c>
      <c r="S18" s="14">
        <v>56276917.399999999</v>
      </c>
      <c r="T18" s="14">
        <v>837.3</v>
      </c>
      <c r="U18" s="14">
        <v>36025105.079999998</v>
      </c>
      <c r="V18" s="14">
        <v>0</v>
      </c>
      <c r="W18" s="14">
        <v>0</v>
      </c>
      <c r="X18" s="15">
        <v>266.89999999999998</v>
      </c>
      <c r="Y18" s="15">
        <v>0</v>
      </c>
      <c r="Z18" s="15">
        <v>0</v>
      </c>
      <c r="AA18" s="15">
        <v>1910.88</v>
      </c>
    </row>
    <row r="19" spans="1:27" ht="48" customHeight="1" x14ac:dyDescent="0.25">
      <c r="A19" s="4">
        <v>2</v>
      </c>
      <c r="B19" s="7" t="s">
        <v>41</v>
      </c>
      <c r="C19" s="14">
        <v>4077.3</v>
      </c>
      <c r="D19" s="14">
        <f t="shared" si="2"/>
        <v>260759946.40000001</v>
      </c>
      <c r="E19" s="14">
        <f t="shared" si="3"/>
        <v>0</v>
      </c>
      <c r="F19" s="14">
        <v>0</v>
      </c>
      <c r="G19" s="14">
        <v>0</v>
      </c>
      <c r="H19" s="15">
        <v>0</v>
      </c>
      <c r="I19" s="15">
        <v>0</v>
      </c>
      <c r="J19" s="14">
        <v>0</v>
      </c>
      <c r="K19" s="15">
        <v>0</v>
      </c>
      <c r="L19" s="14">
        <v>0</v>
      </c>
      <c r="M19" s="14">
        <f t="shared" si="4"/>
        <v>4077.3</v>
      </c>
      <c r="N19" s="14">
        <f t="shared" si="5"/>
        <v>5889.2999999999993</v>
      </c>
      <c r="O19" s="14">
        <f t="shared" si="6"/>
        <v>260759946.40000001</v>
      </c>
      <c r="P19" s="14">
        <v>0</v>
      </c>
      <c r="Q19" s="14">
        <v>0</v>
      </c>
      <c r="R19" s="14">
        <v>4390.2</v>
      </c>
      <c r="S19" s="14">
        <v>192272215.80000001</v>
      </c>
      <c r="T19" s="14">
        <v>1499.1</v>
      </c>
      <c r="U19" s="14">
        <v>68487730.599999994</v>
      </c>
      <c r="V19" s="14">
        <v>0</v>
      </c>
      <c r="W19" s="14">
        <v>0</v>
      </c>
      <c r="X19" s="15">
        <v>2599.9</v>
      </c>
      <c r="Y19" s="15">
        <v>0</v>
      </c>
      <c r="Z19" s="15">
        <v>0</v>
      </c>
      <c r="AA19" s="15">
        <v>3289.4</v>
      </c>
    </row>
    <row r="20" spans="1:27" ht="48" customHeight="1" x14ac:dyDescent="0.25">
      <c r="A20" s="4">
        <v>3</v>
      </c>
      <c r="B20" s="7" t="s">
        <v>42</v>
      </c>
      <c r="C20" s="14">
        <v>625.1</v>
      </c>
      <c r="D20" s="14">
        <f t="shared" si="2"/>
        <v>26513501.199999999</v>
      </c>
      <c r="E20" s="14">
        <f t="shared" si="3"/>
        <v>273</v>
      </c>
      <c r="F20" s="14">
        <v>273</v>
      </c>
      <c r="G20" s="14">
        <v>10386617</v>
      </c>
      <c r="H20" s="15">
        <v>0</v>
      </c>
      <c r="I20" s="15">
        <v>0</v>
      </c>
      <c r="J20" s="14">
        <v>0</v>
      </c>
      <c r="K20" s="15">
        <v>0</v>
      </c>
      <c r="L20" s="14">
        <v>0</v>
      </c>
      <c r="M20" s="14">
        <f t="shared" si="4"/>
        <v>352.1</v>
      </c>
      <c r="N20" s="14">
        <f t="shared" si="5"/>
        <v>370.3</v>
      </c>
      <c r="O20" s="14">
        <f t="shared" si="6"/>
        <v>16126884.199999999</v>
      </c>
      <c r="P20" s="14">
        <v>0</v>
      </c>
      <c r="Q20" s="14">
        <v>0</v>
      </c>
      <c r="R20" s="14">
        <v>370.3</v>
      </c>
      <c r="S20" s="14">
        <v>16126884.199999999</v>
      </c>
      <c r="T20" s="14">
        <v>0</v>
      </c>
      <c r="U20" s="14">
        <v>0</v>
      </c>
      <c r="V20" s="14">
        <v>0</v>
      </c>
      <c r="W20" s="14">
        <v>0</v>
      </c>
      <c r="X20" s="15">
        <v>0</v>
      </c>
      <c r="Y20" s="15">
        <v>0</v>
      </c>
      <c r="Z20" s="15">
        <v>0</v>
      </c>
      <c r="AA20" s="15">
        <v>370.3</v>
      </c>
    </row>
    <row r="21" spans="1:27" ht="48" customHeight="1" x14ac:dyDescent="0.25">
      <c r="A21" s="4">
        <v>4</v>
      </c>
      <c r="B21" s="7" t="s">
        <v>43</v>
      </c>
      <c r="C21" s="14">
        <v>2457.7600000000002</v>
      </c>
      <c r="D21" s="14">
        <f t="shared" si="2"/>
        <v>112570323.51000001</v>
      </c>
      <c r="E21" s="14">
        <f t="shared" si="3"/>
        <v>0</v>
      </c>
      <c r="F21" s="14">
        <v>0</v>
      </c>
      <c r="G21" s="14">
        <v>0</v>
      </c>
      <c r="H21" s="15">
        <v>0</v>
      </c>
      <c r="I21" s="15">
        <v>0</v>
      </c>
      <c r="J21" s="14">
        <v>0</v>
      </c>
      <c r="K21" s="15">
        <v>0</v>
      </c>
      <c r="L21" s="14">
        <v>0</v>
      </c>
      <c r="M21" s="14">
        <f t="shared" si="4"/>
        <v>2457.7600000000002</v>
      </c>
      <c r="N21" s="14">
        <f t="shared" si="5"/>
        <v>2578.6</v>
      </c>
      <c r="O21" s="14">
        <f t="shared" si="6"/>
        <v>112570323.51000001</v>
      </c>
      <c r="P21" s="14">
        <v>0</v>
      </c>
      <c r="Q21" s="14">
        <v>0</v>
      </c>
      <c r="R21" s="14">
        <v>0</v>
      </c>
      <c r="S21" s="14">
        <v>0</v>
      </c>
      <c r="T21" s="14">
        <v>2578.6</v>
      </c>
      <c r="U21" s="14">
        <v>112570323.51000001</v>
      </c>
      <c r="V21" s="14">
        <v>0</v>
      </c>
      <c r="W21" s="14">
        <v>0</v>
      </c>
      <c r="X21" s="15">
        <v>2160.9</v>
      </c>
      <c r="Y21" s="15">
        <v>0</v>
      </c>
      <c r="Z21" s="15">
        <v>0</v>
      </c>
      <c r="AA21" s="15">
        <v>417.7</v>
      </c>
    </row>
    <row r="22" spans="1:27" ht="48" customHeight="1" x14ac:dyDescent="0.25">
      <c r="A22" s="4">
        <v>5</v>
      </c>
      <c r="B22" s="7" t="s">
        <v>44</v>
      </c>
      <c r="C22" s="14">
        <v>601</v>
      </c>
      <c r="D22" s="14">
        <f t="shared" si="2"/>
        <v>18827900.48</v>
      </c>
      <c r="E22" s="14">
        <f t="shared" si="3"/>
        <v>0</v>
      </c>
      <c r="F22" s="14">
        <v>0</v>
      </c>
      <c r="G22" s="14">
        <v>0</v>
      </c>
      <c r="H22" s="15">
        <v>0</v>
      </c>
      <c r="I22" s="15">
        <v>0</v>
      </c>
      <c r="J22" s="14">
        <v>0</v>
      </c>
      <c r="K22" s="15">
        <v>0</v>
      </c>
      <c r="L22" s="14">
        <v>0</v>
      </c>
      <c r="M22" s="14">
        <f t="shared" si="4"/>
        <v>601</v>
      </c>
      <c r="N22" s="14">
        <f t="shared" si="5"/>
        <v>612</v>
      </c>
      <c r="O22" s="14">
        <f t="shared" si="6"/>
        <v>18827900.48</v>
      </c>
      <c r="P22" s="14">
        <v>612</v>
      </c>
      <c r="Q22" s="14">
        <v>18827900.48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5">
        <v>0</v>
      </c>
      <c r="Y22" s="15">
        <v>0</v>
      </c>
      <c r="Z22" s="15">
        <v>0</v>
      </c>
      <c r="AA22" s="15">
        <v>612</v>
      </c>
    </row>
    <row r="23" spans="1:27" ht="48" customHeight="1" x14ac:dyDescent="0.25">
      <c r="A23" s="4">
        <v>6</v>
      </c>
      <c r="B23" s="7" t="s">
        <v>45</v>
      </c>
      <c r="C23" s="14">
        <v>217.95</v>
      </c>
      <c r="D23" s="14">
        <f t="shared" si="2"/>
        <v>11539113.119999999</v>
      </c>
      <c r="E23" s="14">
        <f t="shared" si="3"/>
        <v>56.76</v>
      </c>
      <c r="F23" s="14">
        <v>56.76</v>
      </c>
      <c r="G23" s="14">
        <v>2599721.52</v>
      </c>
      <c r="H23" s="15">
        <v>0</v>
      </c>
      <c r="I23" s="15">
        <v>0</v>
      </c>
      <c r="J23" s="14">
        <v>0</v>
      </c>
      <c r="K23" s="15">
        <v>0</v>
      </c>
      <c r="L23" s="14">
        <v>0</v>
      </c>
      <c r="M23" s="14">
        <f t="shared" si="4"/>
        <v>161.19</v>
      </c>
      <c r="N23" s="14">
        <f t="shared" si="5"/>
        <v>206.3</v>
      </c>
      <c r="O23" s="14">
        <f t="shared" si="6"/>
        <v>8939391.5999999996</v>
      </c>
      <c r="P23" s="14">
        <v>0</v>
      </c>
      <c r="Q23" s="14">
        <v>0</v>
      </c>
      <c r="R23" s="14">
        <v>0</v>
      </c>
      <c r="S23" s="14">
        <v>0</v>
      </c>
      <c r="T23" s="14">
        <v>206.3</v>
      </c>
      <c r="U23" s="14">
        <v>8939391.5999999996</v>
      </c>
      <c r="V23" s="14">
        <v>0</v>
      </c>
      <c r="W23" s="14">
        <v>0</v>
      </c>
      <c r="X23" s="15">
        <v>0</v>
      </c>
      <c r="Y23" s="15">
        <v>0</v>
      </c>
      <c r="Z23" s="15">
        <v>0</v>
      </c>
      <c r="AA23" s="15">
        <v>206.3</v>
      </c>
    </row>
    <row r="24" spans="1:27" ht="48" customHeight="1" x14ac:dyDescent="0.25">
      <c r="A24" s="4">
        <v>7</v>
      </c>
      <c r="B24" s="7" t="s">
        <v>46</v>
      </c>
      <c r="C24" s="14">
        <v>795.2</v>
      </c>
      <c r="D24" s="14">
        <f t="shared" si="2"/>
        <v>36421750.399999999</v>
      </c>
      <c r="E24" s="14">
        <f t="shared" si="3"/>
        <v>0</v>
      </c>
      <c r="F24" s="14">
        <v>0</v>
      </c>
      <c r="G24" s="14">
        <v>0</v>
      </c>
      <c r="H24" s="15">
        <v>0</v>
      </c>
      <c r="I24" s="15">
        <v>0</v>
      </c>
      <c r="J24" s="14">
        <v>0</v>
      </c>
      <c r="K24" s="15">
        <v>0</v>
      </c>
      <c r="L24" s="14">
        <v>0</v>
      </c>
      <c r="M24" s="14">
        <f t="shared" si="4"/>
        <v>795.2</v>
      </c>
      <c r="N24" s="14">
        <f t="shared" si="5"/>
        <v>859.6</v>
      </c>
      <c r="O24" s="14">
        <f t="shared" si="6"/>
        <v>36421750.399999999</v>
      </c>
      <c r="P24" s="14">
        <v>0</v>
      </c>
      <c r="Q24" s="14">
        <v>0</v>
      </c>
      <c r="R24" s="14">
        <v>859.6</v>
      </c>
      <c r="S24" s="14">
        <v>36421750.399999999</v>
      </c>
      <c r="T24" s="14">
        <v>0</v>
      </c>
      <c r="U24" s="14">
        <v>0</v>
      </c>
      <c r="V24" s="14">
        <v>0</v>
      </c>
      <c r="W24" s="14">
        <v>0</v>
      </c>
      <c r="X24" s="15">
        <v>355.8</v>
      </c>
      <c r="Y24" s="15">
        <v>0</v>
      </c>
      <c r="Z24" s="15">
        <v>0</v>
      </c>
      <c r="AA24" s="15">
        <v>503.8</v>
      </c>
    </row>
    <row r="25" spans="1:27" ht="48" customHeight="1" x14ac:dyDescent="0.25">
      <c r="A25" s="4">
        <v>8</v>
      </c>
      <c r="B25" s="7" t="s">
        <v>47</v>
      </c>
      <c r="C25" s="14">
        <v>224.4</v>
      </c>
      <c r="D25" s="14">
        <f t="shared" si="2"/>
        <v>9285515.1900000013</v>
      </c>
      <c r="E25" s="14">
        <f t="shared" si="3"/>
        <v>129.80000000000001</v>
      </c>
      <c r="F25" s="14">
        <v>129.80000000000001</v>
      </c>
      <c r="G25" s="14">
        <v>4952645.99</v>
      </c>
      <c r="H25" s="15">
        <v>0</v>
      </c>
      <c r="I25" s="15">
        <v>0</v>
      </c>
      <c r="J25" s="14">
        <v>0</v>
      </c>
      <c r="K25" s="15">
        <v>0</v>
      </c>
      <c r="L25" s="14">
        <v>0</v>
      </c>
      <c r="M25" s="14">
        <f t="shared" si="4"/>
        <v>94.6</v>
      </c>
      <c r="N25" s="14">
        <f t="shared" si="5"/>
        <v>125.6</v>
      </c>
      <c r="O25" s="14">
        <f t="shared" si="6"/>
        <v>4332869.2</v>
      </c>
      <c r="P25" s="14">
        <v>0</v>
      </c>
      <c r="Q25" s="14">
        <v>0</v>
      </c>
      <c r="R25" s="14">
        <v>0</v>
      </c>
      <c r="S25" s="14">
        <v>0</v>
      </c>
      <c r="T25" s="14">
        <v>125.6</v>
      </c>
      <c r="U25" s="14">
        <v>4332869.2</v>
      </c>
      <c r="V25" s="14">
        <v>0</v>
      </c>
      <c r="W25" s="14">
        <v>0</v>
      </c>
      <c r="X25" s="15">
        <v>39.1</v>
      </c>
      <c r="Y25" s="15">
        <v>0</v>
      </c>
      <c r="Z25" s="15">
        <v>0</v>
      </c>
      <c r="AA25" s="15">
        <v>86.5</v>
      </c>
    </row>
    <row r="26" spans="1:27" ht="48" customHeight="1" x14ac:dyDescent="0.25">
      <c r="A26" s="4">
        <v>9</v>
      </c>
      <c r="B26" s="7" t="s">
        <v>48</v>
      </c>
      <c r="C26" s="14">
        <v>363</v>
      </c>
      <c r="D26" s="14">
        <f t="shared" si="2"/>
        <v>16626126</v>
      </c>
      <c r="E26" s="14">
        <f t="shared" si="3"/>
        <v>0</v>
      </c>
      <c r="F26" s="14">
        <v>0</v>
      </c>
      <c r="G26" s="14">
        <v>0</v>
      </c>
      <c r="H26" s="15">
        <v>0</v>
      </c>
      <c r="I26" s="15">
        <v>0</v>
      </c>
      <c r="J26" s="14">
        <v>0</v>
      </c>
      <c r="K26" s="15">
        <v>0</v>
      </c>
      <c r="L26" s="14">
        <v>0</v>
      </c>
      <c r="M26" s="14">
        <f t="shared" si="4"/>
        <v>363</v>
      </c>
      <c r="N26" s="14">
        <f t="shared" si="5"/>
        <v>379.6</v>
      </c>
      <c r="O26" s="14">
        <f t="shared" si="6"/>
        <v>16626126</v>
      </c>
      <c r="P26" s="14">
        <v>0</v>
      </c>
      <c r="Q26" s="14">
        <v>0</v>
      </c>
      <c r="R26" s="14">
        <v>0</v>
      </c>
      <c r="S26" s="14">
        <v>0</v>
      </c>
      <c r="T26" s="14">
        <v>379.6</v>
      </c>
      <c r="U26" s="14">
        <v>16626126</v>
      </c>
      <c r="V26" s="14">
        <v>0</v>
      </c>
      <c r="W26" s="14">
        <v>0</v>
      </c>
      <c r="X26" s="15">
        <v>0</v>
      </c>
      <c r="Y26" s="15">
        <v>0</v>
      </c>
      <c r="Z26" s="15">
        <v>0</v>
      </c>
      <c r="AA26" s="15">
        <v>379.6</v>
      </c>
    </row>
    <row r="27" spans="1:27" ht="48" customHeight="1" x14ac:dyDescent="0.25">
      <c r="A27" s="4"/>
      <c r="B27" s="7" t="s">
        <v>34</v>
      </c>
      <c r="C27" s="14">
        <f t="shared" ref="C27:AA27" si="7">SUM(C28:C35)</f>
        <v>6228.3</v>
      </c>
      <c r="D27" s="14">
        <f t="shared" si="7"/>
        <v>278247154.44</v>
      </c>
      <c r="E27" s="14">
        <f t="shared" si="7"/>
        <v>971.2</v>
      </c>
      <c r="F27" s="14">
        <f t="shared" si="7"/>
        <v>956.5</v>
      </c>
      <c r="G27" s="14">
        <f t="shared" si="7"/>
        <v>35497299.100000001</v>
      </c>
      <c r="H27" s="15">
        <f t="shared" si="7"/>
        <v>0</v>
      </c>
      <c r="I27" s="15">
        <f t="shared" si="7"/>
        <v>0</v>
      </c>
      <c r="J27" s="14">
        <f t="shared" si="7"/>
        <v>0</v>
      </c>
      <c r="K27" s="15">
        <f t="shared" si="7"/>
        <v>0</v>
      </c>
      <c r="L27" s="14">
        <f t="shared" si="7"/>
        <v>14.7</v>
      </c>
      <c r="M27" s="16">
        <f t="shared" si="7"/>
        <v>5257.1</v>
      </c>
      <c r="N27" s="16">
        <f t="shared" si="7"/>
        <v>5617.3600000000006</v>
      </c>
      <c r="O27" s="16">
        <f t="shared" si="7"/>
        <v>242749855.34</v>
      </c>
      <c r="P27" s="16">
        <f t="shared" si="7"/>
        <v>0</v>
      </c>
      <c r="Q27" s="14">
        <f t="shared" si="7"/>
        <v>0</v>
      </c>
      <c r="R27" s="14">
        <f t="shared" si="7"/>
        <v>2785.26</v>
      </c>
      <c r="S27" s="14">
        <f t="shared" si="7"/>
        <v>122887553.25999999</v>
      </c>
      <c r="T27" s="14">
        <f t="shared" si="7"/>
        <v>2699.7</v>
      </c>
      <c r="U27" s="16">
        <f t="shared" si="7"/>
        <v>114732048.80000001</v>
      </c>
      <c r="V27" s="16">
        <f t="shared" si="7"/>
        <v>132.4</v>
      </c>
      <c r="W27" s="14">
        <f t="shared" si="7"/>
        <v>5130253.28</v>
      </c>
      <c r="X27" s="15">
        <f t="shared" si="7"/>
        <v>925.03</v>
      </c>
      <c r="Y27" s="15">
        <f t="shared" si="7"/>
        <v>0</v>
      </c>
      <c r="Z27" s="17">
        <f t="shared" si="7"/>
        <v>0</v>
      </c>
      <c r="AA27" s="17">
        <f t="shared" si="7"/>
        <v>4692.33</v>
      </c>
    </row>
    <row r="28" spans="1:27" ht="48" customHeight="1" x14ac:dyDescent="0.25">
      <c r="A28" s="4">
        <v>1</v>
      </c>
      <c r="B28" s="7" t="s">
        <v>49</v>
      </c>
      <c r="C28" s="14">
        <v>565.1</v>
      </c>
      <c r="D28" s="14">
        <f t="shared" ref="D28:D35" si="8">G28+H28+I28+K28+O28</f>
        <v>19293647.280000001</v>
      </c>
      <c r="E28" s="14">
        <f t="shared" ref="E28:E35" si="9">F28+J28+L28</f>
        <v>445</v>
      </c>
      <c r="F28" s="14">
        <v>445</v>
      </c>
      <c r="G28" s="14">
        <v>14163394</v>
      </c>
      <c r="H28" s="15">
        <v>0</v>
      </c>
      <c r="I28" s="15">
        <v>0</v>
      </c>
      <c r="J28" s="14">
        <v>0</v>
      </c>
      <c r="K28" s="15">
        <v>0</v>
      </c>
      <c r="L28" s="14">
        <v>0</v>
      </c>
      <c r="M28" s="14">
        <f t="shared" ref="M28:M35" si="10">C28-E28</f>
        <v>120.10000000000002</v>
      </c>
      <c r="N28" s="14">
        <f t="shared" ref="N28:O35" si="11">P28+R28+T28+V28</f>
        <v>132.4</v>
      </c>
      <c r="O28" s="14">
        <f t="shared" si="11"/>
        <v>5130253.28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132.4</v>
      </c>
      <c r="W28" s="14">
        <v>5130253.28</v>
      </c>
      <c r="X28" s="15">
        <v>0</v>
      </c>
      <c r="Y28" s="15">
        <v>0</v>
      </c>
      <c r="Z28" s="15">
        <v>0</v>
      </c>
      <c r="AA28" s="15">
        <v>132.4</v>
      </c>
    </row>
    <row r="29" spans="1:27" ht="48" customHeight="1" x14ac:dyDescent="0.25">
      <c r="A29" s="4">
        <v>2</v>
      </c>
      <c r="B29" s="7" t="s">
        <v>40</v>
      </c>
      <c r="C29" s="14">
        <v>1017.8</v>
      </c>
      <c r="D29" s="14">
        <f t="shared" si="8"/>
        <v>46950096.200000003</v>
      </c>
      <c r="E29" s="14">
        <f t="shared" si="9"/>
        <v>0</v>
      </c>
      <c r="F29" s="14">
        <v>0</v>
      </c>
      <c r="G29" s="14">
        <v>0</v>
      </c>
      <c r="H29" s="15">
        <v>0</v>
      </c>
      <c r="I29" s="15">
        <v>0</v>
      </c>
      <c r="J29" s="14">
        <v>0</v>
      </c>
      <c r="K29" s="15">
        <v>0</v>
      </c>
      <c r="L29" s="14">
        <v>0</v>
      </c>
      <c r="M29" s="14">
        <f t="shared" si="10"/>
        <v>1017.8</v>
      </c>
      <c r="N29" s="14">
        <f t="shared" si="11"/>
        <v>1146.7</v>
      </c>
      <c r="O29" s="14">
        <f t="shared" si="11"/>
        <v>46950096.200000003</v>
      </c>
      <c r="P29" s="14">
        <v>0</v>
      </c>
      <c r="Q29" s="14">
        <v>0</v>
      </c>
      <c r="R29" s="14">
        <v>0</v>
      </c>
      <c r="S29" s="14">
        <v>0</v>
      </c>
      <c r="T29" s="14">
        <v>1146.7</v>
      </c>
      <c r="U29" s="14">
        <v>46950096.200000003</v>
      </c>
      <c r="V29" s="14">
        <v>0</v>
      </c>
      <c r="W29" s="14">
        <v>0</v>
      </c>
      <c r="X29" s="15">
        <v>61</v>
      </c>
      <c r="Y29" s="15">
        <v>0</v>
      </c>
      <c r="Z29" s="15">
        <v>0</v>
      </c>
      <c r="AA29" s="15">
        <v>1085.7</v>
      </c>
    </row>
    <row r="30" spans="1:27" ht="48" customHeight="1" x14ac:dyDescent="0.25">
      <c r="A30" s="4">
        <v>3</v>
      </c>
      <c r="B30" s="7" t="s">
        <v>50</v>
      </c>
      <c r="C30" s="14">
        <v>159.69999999999999</v>
      </c>
      <c r="D30" s="14">
        <f t="shared" si="8"/>
        <v>7366801.2999999998</v>
      </c>
      <c r="E30" s="14">
        <f t="shared" si="9"/>
        <v>0</v>
      </c>
      <c r="F30" s="14">
        <v>0</v>
      </c>
      <c r="G30" s="14">
        <v>0</v>
      </c>
      <c r="H30" s="15">
        <v>0</v>
      </c>
      <c r="I30" s="15">
        <v>0</v>
      </c>
      <c r="J30" s="14">
        <v>0</v>
      </c>
      <c r="K30" s="15">
        <v>0</v>
      </c>
      <c r="L30" s="14">
        <v>0</v>
      </c>
      <c r="M30" s="14">
        <f t="shared" si="10"/>
        <v>159.69999999999999</v>
      </c>
      <c r="N30" s="14">
        <f t="shared" si="11"/>
        <v>176</v>
      </c>
      <c r="O30" s="14">
        <f t="shared" si="11"/>
        <v>7366801.2999999998</v>
      </c>
      <c r="P30" s="14">
        <v>0</v>
      </c>
      <c r="Q30" s="14">
        <v>0</v>
      </c>
      <c r="R30" s="14">
        <v>176</v>
      </c>
      <c r="S30" s="14">
        <v>7366801.2999999998</v>
      </c>
      <c r="T30" s="14">
        <v>0</v>
      </c>
      <c r="U30" s="14">
        <v>0</v>
      </c>
      <c r="V30" s="14">
        <v>0</v>
      </c>
      <c r="W30" s="14">
        <v>0</v>
      </c>
      <c r="X30" s="15">
        <v>176</v>
      </c>
      <c r="Y30" s="15">
        <v>0</v>
      </c>
      <c r="Z30" s="15">
        <v>0</v>
      </c>
      <c r="AA30" s="15">
        <v>0</v>
      </c>
    </row>
    <row r="31" spans="1:27" ht="48" customHeight="1" x14ac:dyDescent="0.25">
      <c r="A31" s="4">
        <v>4</v>
      </c>
      <c r="B31" s="7" t="s">
        <v>42</v>
      </c>
      <c r="C31" s="14">
        <v>784.6</v>
      </c>
      <c r="D31" s="14">
        <f t="shared" si="8"/>
        <v>34754909.600000001</v>
      </c>
      <c r="E31" s="14">
        <f t="shared" si="9"/>
        <v>283.5</v>
      </c>
      <c r="F31" s="14">
        <v>268.8</v>
      </c>
      <c r="G31" s="14">
        <v>10980023</v>
      </c>
      <c r="H31" s="15">
        <v>0</v>
      </c>
      <c r="I31" s="15">
        <v>0</v>
      </c>
      <c r="J31" s="14">
        <v>0</v>
      </c>
      <c r="K31" s="15">
        <v>0</v>
      </c>
      <c r="L31" s="14">
        <v>14.7</v>
      </c>
      <c r="M31" s="14">
        <f t="shared" si="10"/>
        <v>501.1</v>
      </c>
      <c r="N31" s="14">
        <f t="shared" si="11"/>
        <v>559.70000000000005</v>
      </c>
      <c r="O31" s="14">
        <f t="shared" si="11"/>
        <v>23774886.600000001</v>
      </c>
      <c r="P31" s="14">
        <v>0</v>
      </c>
      <c r="Q31" s="14">
        <v>0</v>
      </c>
      <c r="R31" s="14">
        <v>0</v>
      </c>
      <c r="S31" s="14">
        <v>0</v>
      </c>
      <c r="T31" s="14">
        <v>559.70000000000005</v>
      </c>
      <c r="U31" s="14">
        <v>23774886.600000001</v>
      </c>
      <c r="V31" s="14">
        <v>0</v>
      </c>
      <c r="W31" s="14">
        <v>0</v>
      </c>
      <c r="X31" s="15">
        <v>83.5</v>
      </c>
      <c r="Y31" s="15">
        <v>0</v>
      </c>
      <c r="Z31" s="15">
        <v>0</v>
      </c>
      <c r="AA31" s="15">
        <v>476.2</v>
      </c>
    </row>
    <row r="32" spans="1:27" ht="48" customHeight="1" x14ac:dyDescent="0.25">
      <c r="A32" s="4">
        <v>5</v>
      </c>
      <c r="B32" s="7" t="s">
        <v>51</v>
      </c>
      <c r="C32" s="14">
        <v>242.7</v>
      </c>
      <c r="D32" s="14">
        <f t="shared" si="8"/>
        <v>10353882.1</v>
      </c>
      <c r="E32" s="14">
        <f t="shared" si="9"/>
        <v>242.7</v>
      </c>
      <c r="F32" s="14">
        <v>242.7</v>
      </c>
      <c r="G32" s="14">
        <v>10353882.1</v>
      </c>
      <c r="H32" s="15">
        <v>0</v>
      </c>
      <c r="I32" s="15">
        <v>0</v>
      </c>
      <c r="J32" s="14">
        <v>0</v>
      </c>
      <c r="K32" s="15">
        <v>0</v>
      </c>
      <c r="L32" s="14">
        <v>0</v>
      </c>
      <c r="M32" s="14">
        <f t="shared" si="10"/>
        <v>0</v>
      </c>
      <c r="N32" s="14">
        <f t="shared" si="11"/>
        <v>0</v>
      </c>
      <c r="O32" s="14">
        <f t="shared" si="11"/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5">
        <v>0</v>
      </c>
      <c r="Y32" s="15">
        <v>0</v>
      </c>
      <c r="Z32" s="15">
        <v>0</v>
      </c>
      <c r="AA32" s="15">
        <v>0</v>
      </c>
    </row>
    <row r="33" spans="1:27" ht="79.5" customHeight="1" x14ac:dyDescent="0.25">
      <c r="A33" s="4">
        <v>6</v>
      </c>
      <c r="B33" s="7" t="s">
        <v>52</v>
      </c>
      <c r="C33" s="14">
        <v>2106.6999999999998</v>
      </c>
      <c r="D33" s="14">
        <f t="shared" si="8"/>
        <v>97175248.659999996</v>
      </c>
      <c r="E33" s="14">
        <f t="shared" si="9"/>
        <v>0</v>
      </c>
      <c r="F33" s="14">
        <v>0</v>
      </c>
      <c r="G33" s="14">
        <v>0</v>
      </c>
      <c r="H33" s="15">
        <v>0</v>
      </c>
      <c r="I33" s="15">
        <v>0</v>
      </c>
      <c r="J33" s="14">
        <v>0</v>
      </c>
      <c r="K33" s="15">
        <v>0</v>
      </c>
      <c r="L33" s="14">
        <v>0</v>
      </c>
      <c r="M33" s="14">
        <f t="shared" si="10"/>
        <v>2106.6999999999998</v>
      </c>
      <c r="N33" s="14">
        <f t="shared" si="11"/>
        <v>2200.4</v>
      </c>
      <c r="O33" s="14">
        <f t="shared" si="11"/>
        <v>97175248.659999996</v>
      </c>
      <c r="P33" s="14">
        <v>0</v>
      </c>
      <c r="Q33" s="14">
        <v>0</v>
      </c>
      <c r="R33" s="14">
        <v>2200.4</v>
      </c>
      <c r="S33" s="14">
        <v>97175248.659999996</v>
      </c>
      <c r="T33" s="14">
        <v>0</v>
      </c>
      <c r="U33" s="14">
        <v>0</v>
      </c>
      <c r="V33" s="14">
        <v>0</v>
      </c>
      <c r="W33" s="14">
        <v>0</v>
      </c>
      <c r="X33" s="15">
        <v>105.4</v>
      </c>
      <c r="Y33" s="15">
        <v>0</v>
      </c>
      <c r="Z33" s="15">
        <v>0</v>
      </c>
      <c r="AA33" s="15">
        <v>2095</v>
      </c>
    </row>
    <row r="34" spans="1:27" ht="76.5" customHeight="1" x14ac:dyDescent="0.25">
      <c r="A34" s="4">
        <v>7</v>
      </c>
      <c r="B34" s="7" t="s">
        <v>53</v>
      </c>
      <c r="C34" s="14">
        <v>397.7</v>
      </c>
      <c r="D34" s="14">
        <f t="shared" si="8"/>
        <v>18345503.300000001</v>
      </c>
      <c r="E34" s="14">
        <f t="shared" si="9"/>
        <v>0</v>
      </c>
      <c r="F34" s="14">
        <v>0</v>
      </c>
      <c r="G34" s="14">
        <v>0</v>
      </c>
      <c r="H34" s="15">
        <v>0</v>
      </c>
      <c r="I34" s="15">
        <v>0</v>
      </c>
      <c r="J34" s="14">
        <v>0</v>
      </c>
      <c r="K34" s="15">
        <v>0</v>
      </c>
      <c r="L34" s="14">
        <v>0</v>
      </c>
      <c r="M34" s="14">
        <f t="shared" si="10"/>
        <v>397.7</v>
      </c>
      <c r="N34" s="14">
        <f t="shared" si="11"/>
        <v>408.86</v>
      </c>
      <c r="O34" s="14">
        <f t="shared" si="11"/>
        <v>18345503.300000001</v>
      </c>
      <c r="P34" s="14">
        <v>0</v>
      </c>
      <c r="Q34" s="14">
        <v>0</v>
      </c>
      <c r="R34" s="14">
        <v>408.86</v>
      </c>
      <c r="S34" s="14">
        <v>18345503.300000001</v>
      </c>
      <c r="T34" s="14">
        <v>0</v>
      </c>
      <c r="U34" s="14">
        <v>0</v>
      </c>
      <c r="V34" s="14">
        <v>0</v>
      </c>
      <c r="W34" s="14">
        <v>0</v>
      </c>
      <c r="X34" s="15">
        <v>248.53</v>
      </c>
      <c r="Y34" s="15">
        <v>0</v>
      </c>
      <c r="Z34" s="15">
        <v>0</v>
      </c>
      <c r="AA34" s="15">
        <v>160.33000000000001</v>
      </c>
    </row>
    <row r="35" spans="1:27" ht="48" customHeight="1" x14ac:dyDescent="0.25">
      <c r="A35" s="4">
        <v>8</v>
      </c>
      <c r="B35" s="7" t="s">
        <v>54</v>
      </c>
      <c r="C35" s="14">
        <v>954</v>
      </c>
      <c r="D35" s="14">
        <f t="shared" si="8"/>
        <v>44007066</v>
      </c>
      <c r="E35" s="14">
        <f t="shared" si="9"/>
        <v>0</v>
      </c>
      <c r="F35" s="14">
        <v>0</v>
      </c>
      <c r="G35" s="14">
        <v>0</v>
      </c>
      <c r="H35" s="15">
        <v>0</v>
      </c>
      <c r="I35" s="15">
        <v>0</v>
      </c>
      <c r="J35" s="14">
        <v>0</v>
      </c>
      <c r="K35" s="15">
        <v>0</v>
      </c>
      <c r="L35" s="14">
        <v>0</v>
      </c>
      <c r="M35" s="14">
        <f t="shared" si="10"/>
        <v>954</v>
      </c>
      <c r="N35" s="14">
        <f t="shared" si="11"/>
        <v>993.3</v>
      </c>
      <c r="O35" s="14">
        <f t="shared" si="11"/>
        <v>44007066</v>
      </c>
      <c r="P35" s="14">
        <v>0</v>
      </c>
      <c r="Q35" s="14">
        <v>0</v>
      </c>
      <c r="R35" s="14">
        <v>0</v>
      </c>
      <c r="S35" s="14">
        <v>0</v>
      </c>
      <c r="T35" s="14">
        <v>993.3</v>
      </c>
      <c r="U35" s="14">
        <v>44007066</v>
      </c>
      <c r="V35" s="14">
        <v>0</v>
      </c>
      <c r="W35" s="14">
        <v>0</v>
      </c>
      <c r="X35" s="15">
        <v>250.6</v>
      </c>
      <c r="Y35" s="15">
        <v>0</v>
      </c>
      <c r="Z35" s="15">
        <v>0</v>
      </c>
      <c r="AA35" s="15">
        <v>742.7</v>
      </c>
    </row>
    <row r="36" spans="1:27" ht="48" customHeight="1" x14ac:dyDescent="0.25">
      <c r="A36" s="4"/>
      <c r="B36" s="7" t="s">
        <v>35</v>
      </c>
      <c r="C36" s="14">
        <f t="shared" ref="C36:AA36" si="12">SUM(C37:C45)</f>
        <v>15565.97</v>
      </c>
      <c r="D36" s="14">
        <f t="shared" si="12"/>
        <v>800875698.1400001</v>
      </c>
      <c r="E36" s="14">
        <f t="shared" si="12"/>
        <v>4923.88</v>
      </c>
      <c r="F36" s="14">
        <f t="shared" si="12"/>
        <v>4923.88</v>
      </c>
      <c r="G36" s="14">
        <f t="shared" si="12"/>
        <v>248266354.37</v>
      </c>
      <c r="H36" s="15">
        <f t="shared" si="12"/>
        <v>0</v>
      </c>
      <c r="I36" s="15">
        <f t="shared" si="12"/>
        <v>0</v>
      </c>
      <c r="J36" s="14">
        <f t="shared" si="12"/>
        <v>0</v>
      </c>
      <c r="K36" s="15">
        <f t="shared" si="12"/>
        <v>0</v>
      </c>
      <c r="L36" s="14">
        <f t="shared" si="12"/>
        <v>0</v>
      </c>
      <c r="M36" s="16">
        <f t="shared" si="12"/>
        <v>10642.089999999998</v>
      </c>
      <c r="N36" s="16">
        <f t="shared" si="12"/>
        <v>11142.89</v>
      </c>
      <c r="O36" s="16">
        <f t="shared" si="12"/>
        <v>552609343.76999998</v>
      </c>
      <c r="P36" s="16">
        <f t="shared" si="12"/>
        <v>2383</v>
      </c>
      <c r="Q36" s="14">
        <f t="shared" si="12"/>
        <v>118180119</v>
      </c>
      <c r="R36" s="14">
        <f t="shared" si="12"/>
        <v>0</v>
      </c>
      <c r="S36" s="14">
        <f t="shared" si="12"/>
        <v>0</v>
      </c>
      <c r="T36" s="14">
        <f t="shared" si="12"/>
        <v>8489.99</v>
      </c>
      <c r="U36" s="16">
        <f t="shared" si="12"/>
        <v>421044074.06999999</v>
      </c>
      <c r="V36" s="16">
        <f t="shared" si="12"/>
        <v>269.89999999999998</v>
      </c>
      <c r="W36" s="14">
        <f t="shared" si="12"/>
        <v>13385150.699999999</v>
      </c>
      <c r="X36" s="15">
        <f t="shared" si="12"/>
        <v>4935.83</v>
      </c>
      <c r="Y36" s="15">
        <f t="shared" si="12"/>
        <v>0</v>
      </c>
      <c r="Z36" s="17">
        <f t="shared" si="12"/>
        <v>0</v>
      </c>
      <c r="AA36" s="17">
        <f t="shared" si="12"/>
        <v>6207.0599999999995</v>
      </c>
    </row>
    <row r="37" spans="1:27" ht="78" customHeight="1" x14ac:dyDescent="0.25">
      <c r="A37" s="4">
        <v>1</v>
      </c>
      <c r="B37" s="47" t="s">
        <v>55</v>
      </c>
      <c r="C37" s="14">
        <v>479.52</v>
      </c>
      <c r="D37" s="14">
        <f t="shared" ref="D37:D45" si="13">G37+H37+I37+K37+O37</f>
        <v>23780835.359999999</v>
      </c>
      <c r="E37" s="14">
        <f t="shared" ref="E37:E45" si="14">F37+J37+L37</f>
        <v>103.57</v>
      </c>
      <c r="F37" s="14">
        <v>103.57</v>
      </c>
      <c r="G37" s="14">
        <v>5136347.01</v>
      </c>
      <c r="H37" s="15">
        <v>0</v>
      </c>
      <c r="I37" s="15">
        <v>0</v>
      </c>
      <c r="J37" s="14">
        <v>0</v>
      </c>
      <c r="K37" s="15">
        <v>0</v>
      </c>
      <c r="L37" s="14">
        <v>0</v>
      </c>
      <c r="M37" s="14">
        <f t="shared" ref="M37:M45" si="15">C37-E37</f>
        <v>375.95</v>
      </c>
      <c r="N37" s="14">
        <f t="shared" ref="N37:N45" si="16">P37+R37+T37+V37</f>
        <v>375.95</v>
      </c>
      <c r="O37" s="14">
        <f t="shared" ref="O37:O45" si="17">Q37+S37+U37+W37</f>
        <v>18644488.350000001</v>
      </c>
      <c r="P37" s="14">
        <v>0</v>
      </c>
      <c r="Q37" s="14">
        <v>0</v>
      </c>
      <c r="R37" s="14">
        <v>0</v>
      </c>
      <c r="S37" s="14">
        <v>0</v>
      </c>
      <c r="T37" s="14">
        <v>375.95</v>
      </c>
      <c r="U37" s="14">
        <v>18644488.350000001</v>
      </c>
      <c r="V37" s="14">
        <v>0</v>
      </c>
      <c r="W37" s="14">
        <v>0</v>
      </c>
      <c r="X37" s="15">
        <v>208.95</v>
      </c>
      <c r="Y37" s="15">
        <v>0</v>
      </c>
      <c r="Z37" s="15">
        <v>0</v>
      </c>
      <c r="AA37" s="15">
        <v>167</v>
      </c>
    </row>
    <row r="38" spans="1:27" ht="48" customHeight="1" x14ac:dyDescent="0.25">
      <c r="A38" s="4">
        <v>2</v>
      </c>
      <c r="B38" s="47" t="s">
        <v>40</v>
      </c>
      <c r="C38" s="14">
        <v>4214.1400000000003</v>
      </c>
      <c r="D38" s="14">
        <f t="shared" si="13"/>
        <v>208991845.02000001</v>
      </c>
      <c r="E38" s="14">
        <f t="shared" si="14"/>
        <v>0</v>
      </c>
      <c r="F38" s="14">
        <v>0</v>
      </c>
      <c r="G38" s="14">
        <v>0</v>
      </c>
      <c r="H38" s="15">
        <v>0</v>
      </c>
      <c r="I38" s="15">
        <v>0</v>
      </c>
      <c r="J38" s="14">
        <v>0</v>
      </c>
      <c r="K38" s="15">
        <v>0</v>
      </c>
      <c r="L38" s="14">
        <v>0</v>
      </c>
      <c r="M38" s="14">
        <f t="shared" si="15"/>
        <v>4214.1400000000003</v>
      </c>
      <c r="N38" s="14">
        <f t="shared" si="16"/>
        <v>4214.1400000000003</v>
      </c>
      <c r="O38" s="14">
        <f t="shared" si="17"/>
        <v>208991845.02000001</v>
      </c>
      <c r="P38" s="14">
        <v>0</v>
      </c>
      <c r="Q38" s="14">
        <v>0</v>
      </c>
      <c r="R38" s="14">
        <v>0</v>
      </c>
      <c r="S38" s="14">
        <v>0</v>
      </c>
      <c r="T38" s="14">
        <v>4214.1400000000003</v>
      </c>
      <c r="U38" s="14">
        <v>208991845.02000001</v>
      </c>
      <c r="V38" s="14">
        <v>0</v>
      </c>
      <c r="W38" s="14">
        <v>0</v>
      </c>
      <c r="X38" s="15">
        <v>712.68</v>
      </c>
      <c r="Y38" s="15">
        <v>0</v>
      </c>
      <c r="Z38" s="15">
        <v>0</v>
      </c>
      <c r="AA38" s="15">
        <v>3501.46</v>
      </c>
    </row>
    <row r="39" spans="1:27" ht="48" customHeight="1" x14ac:dyDescent="0.25">
      <c r="A39" s="4">
        <v>3</v>
      </c>
      <c r="B39" s="47" t="s">
        <v>56</v>
      </c>
      <c r="C39" s="14">
        <v>6552.51</v>
      </c>
      <c r="D39" s="14">
        <f t="shared" si="13"/>
        <v>353871176.36000001</v>
      </c>
      <c r="E39" s="14">
        <f t="shared" si="14"/>
        <v>4670.3100000000004</v>
      </c>
      <c r="F39" s="14">
        <v>4670.3100000000004</v>
      </c>
      <c r="G39" s="14">
        <v>235691057.36000001</v>
      </c>
      <c r="H39" s="15">
        <v>0</v>
      </c>
      <c r="I39" s="15">
        <v>0</v>
      </c>
      <c r="J39" s="14">
        <v>0</v>
      </c>
      <c r="K39" s="15">
        <v>0</v>
      </c>
      <c r="L39" s="14">
        <v>0</v>
      </c>
      <c r="M39" s="14">
        <f t="shared" si="15"/>
        <v>1882.1999999999998</v>
      </c>
      <c r="N39" s="14">
        <f t="shared" si="16"/>
        <v>2383</v>
      </c>
      <c r="O39" s="14">
        <f t="shared" si="17"/>
        <v>118180119</v>
      </c>
      <c r="P39" s="14">
        <v>2383</v>
      </c>
      <c r="Q39" s="14">
        <v>118180119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5">
        <v>2383</v>
      </c>
      <c r="Y39" s="15">
        <v>0</v>
      </c>
      <c r="Z39" s="15">
        <v>0</v>
      </c>
      <c r="AA39" s="15">
        <v>0</v>
      </c>
    </row>
    <row r="40" spans="1:27" ht="48" customHeight="1" x14ac:dyDescent="0.25">
      <c r="A40" s="4">
        <v>4</v>
      </c>
      <c r="B40" s="47" t="s">
        <v>57</v>
      </c>
      <c r="C40" s="14">
        <v>352.9</v>
      </c>
      <c r="D40" s="14">
        <f t="shared" si="13"/>
        <v>17501369.699999999</v>
      </c>
      <c r="E40" s="14">
        <f t="shared" si="14"/>
        <v>150</v>
      </c>
      <c r="F40" s="14">
        <v>150</v>
      </c>
      <c r="G40" s="14">
        <v>7438950</v>
      </c>
      <c r="H40" s="15">
        <v>0</v>
      </c>
      <c r="I40" s="15">
        <v>0</v>
      </c>
      <c r="J40" s="14">
        <v>0</v>
      </c>
      <c r="K40" s="15">
        <v>0</v>
      </c>
      <c r="L40" s="14">
        <v>0</v>
      </c>
      <c r="M40" s="14">
        <f t="shared" si="15"/>
        <v>202.89999999999998</v>
      </c>
      <c r="N40" s="14">
        <f t="shared" si="16"/>
        <v>202.9</v>
      </c>
      <c r="O40" s="14">
        <f t="shared" si="17"/>
        <v>10062419.699999999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202.9</v>
      </c>
      <c r="W40" s="14">
        <v>10062419.699999999</v>
      </c>
      <c r="X40" s="15">
        <v>202.9</v>
      </c>
      <c r="Y40" s="15">
        <v>0</v>
      </c>
      <c r="Z40" s="15">
        <v>0</v>
      </c>
      <c r="AA40" s="15">
        <v>0</v>
      </c>
    </row>
    <row r="41" spans="1:27" ht="48" customHeight="1" x14ac:dyDescent="0.25">
      <c r="A41" s="4">
        <v>5</v>
      </c>
      <c r="B41" s="47" t="s">
        <v>51</v>
      </c>
      <c r="C41" s="14">
        <v>378.4</v>
      </c>
      <c r="D41" s="14">
        <f t="shared" si="13"/>
        <v>18765991.199999999</v>
      </c>
      <c r="E41" s="14">
        <f t="shared" si="14"/>
        <v>0</v>
      </c>
      <c r="F41" s="14">
        <v>0</v>
      </c>
      <c r="G41" s="14">
        <v>0</v>
      </c>
      <c r="H41" s="15">
        <v>0</v>
      </c>
      <c r="I41" s="15">
        <v>0</v>
      </c>
      <c r="J41" s="14">
        <v>0</v>
      </c>
      <c r="K41" s="15">
        <v>0</v>
      </c>
      <c r="L41" s="14">
        <v>0</v>
      </c>
      <c r="M41" s="14">
        <f t="shared" si="15"/>
        <v>378.4</v>
      </c>
      <c r="N41" s="14">
        <f t="shared" si="16"/>
        <v>378.4</v>
      </c>
      <c r="O41" s="14">
        <f t="shared" si="17"/>
        <v>18765991.199999999</v>
      </c>
      <c r="P41" s="14">
        <v>0</v>
      </c>
      <c r="Q41" s="14">
        <v>0</v>
      </c>
      <c r="R41" s="14">
        <v>0</v>
      </c>
      <c r="S41" s="14">
        <v>0</v>
      </c>
      <c r="T41" s="14">
        <v>378.4</v>
      </c>
      <c r="U41" s="14">
        <v>18765991.199999999</v>
      </c>
      <c r="V41" s="14">
        <v>0</v>
      </c>
      <c r="W41" s="14">
        <v>0</v>
      </c>
      <c r="X41" s="15">
        <v>36.799999999999997</v>
      </c>
      <c r="Y41" s="15">
        <v>0</v>
      </c>
      <c r="Z41" s="15">
        <v>0</v>
      </c>
      <c r="AA41" s="15">
        <v>341.6</v>
      </c>
    </row>
    <row r="42" spans="1:27" ht="48" customHeight="1" x14ac:dyDescent="0.25">
      <c r="A42" s="4">
        <v>6</v>
      </c>
      <c r="B42" s="47" t="s">
        <v>58</v>
      </c>
      <c r="C42" s="14">
        <v>714.4</v>
      </c>
      <c r="D42" s="14">
        <f t="shared" si="13"/>
        <v>35429239.200000003</v>
      </c>
      <c r="E42" s="14">
        <f t="shared" si="14"/>
        <v>0</v>
      </c>
      <c r="F42" s="14">
        <v>0</v>
      </c>
      <c r="G42" s="14">
        <v>0</v>
      </c>
      <c r="H42" s="15">
        <v>0</v>
      </c>
      <c r="I42" s="15">
        <v>0</v>
      </c>
      <c r="J42" s="14">
        <v>0</v>
      </c>
      <c r="K42" s="15">
        <v>0</v>
      </c>
      <c r="L42" s="14">
        <v>0</v>
      </c>
      <c r="M42" s="14">
        <f t="shared" si="15"/>
        <v>714.4</v>
      </c>
      <c r="N42" s="14">
        <f t="shared" si="16"/>
        <v>714.4</v>
      </c>
      <c r="O42" s="14">
        <f t="shared" si="17"/>
        <v>35429239.200000003</v>
      </c>
      <c r="P42" s="14">
        <v>0</v>
      </c>
      <c r="Q42" s="14">
        <v>0</v>
      </c>
      <c r="R42" s="14">
        <v>0</v>
      </c>
      <c r="S42" s="14">
        <v>0</v>
      </c>
      <c r="T42" s="14">
        <v>714.4</v>
      </c>
      <c r="U42" s="14">
        <v>35429239.200000003</v>
      </c>
      <c r="V42" s="14">
        <v>0</v>
      </c>
      <c r="W42" s="14">
        <v>0</v>
      </c>
      <c r="X42" s="15">
        <v>46.4</v>
      </c>
      <c r="Y42" s="15">
        <v>0</v>
      </c>
      <c r="Z42" s="15">
        <v>0</v>
      </c>
      <c r="AA42" s="15">
        <v>668</v>
      </c>
    </row>
    <row r="43" spans="1:27" ht="48" customHeight="1" x14ac:dyDescent="0.25">
      <c r="A43" s="4">
        <v>7</v>
      </c>
      <c r="B43" s="7" t="s">
        <v>59</v>
      </c>
      <c r="C43" s="14">
        <v>67</v>
      </c>
      <c r="D43" s="14">
        <f t="shared" si="13"/>
        <v>3322731</v>
      </c>
      <c r="E43" s="14">
        <f t="shared" si="14"/>
        <v>0</v>
      </c>
      <c r="F43" s="14">
        <v>0</v>
      </c>
      <c r="G43" s="14">
        <v>0</v>
      </c>
      <c r="H43" s="15">
        <v>0</v>
      </c>
      <c r="I43" s="15">
        <v>0</v>
      </c>
      <c r="J43" s="14">
        <v>0</v>
      </c>
      <c r="K43" s="15">
        <v>0</v>
      </c>
      <c r="L43" s="14">
        <v>0</v>
      </c>
      <c r="M43" s="14">
        <f t="shared" si="15"/>
        <v>67</v>
      </c>
      <c r="N43" s="14">
        <f t="shared" si="16"/>
        <v>67</v>
      </c>
      <c r="O43" s="14">
        <f t="shared" si="17"/>
        <v>3322731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67</v>
      </c>
      <c r="W43" s="14">
        <v>3322731</v>
      </c>
      <c r="X43" s="15">
        <v>67</v>
      </c>
      <c r="Y43" s="15">
        <v>0</v>
      </c>
      <c r="Z43" s="15">
        <v>0</v>
      </c>
      <c r="AA43" s="15">
        <v>0</v>
      </c>
    </row>
    <row r="44" spans="1:27" ht="48" customHeight="1" x14ac:dyDescent="0.25">
      <c r="A44" s="4">
        <v>8</v>
      </c>
      <c r="B44" s="7" t="s">
        <v>60</v>
      </c>
      <c r="C44" s="14">
        <v>1594.5</v>
      </c>
      <c r="D44" s="14">
        <f t="shared" si="13"/>
        <v>79076038.5</v>
      </c>
      <c r="E44" s="14">
        <f t="shared" si="14"/>
        <v>0</v>
      </c>
      <c r="F44" s="14">
        <v>0</v>
      </c>
      <c r="G44" s="14">
        <v>0</v>
      </c>
      <c r="H44" s="15">
        <v>0</v>
      </c>
      <c r="I44" s="15">
        <v>0</v>
      </c>
      <c r="J44" s="14">
        <v>0</v>
      </c>
      <c r="K44" s="15">
        <v>0</v>
      </c>
      <c r="L44" s="14">
        <v>0</v>
      </c>
      <c r="M44" s="14">
        <f t="shared" si="15"/>
        <v>1594.5</v>
      </c>
      <c r="N44" s="14">
        <f t="shared" si="16"/>
        <v>1594.5</v>
      </c>
      <c r="O44" s="14">
        <f t="shared" si="17"/>
        <v>79076038.5</v>
      </c>
      <c r="P44" s="14">
        <v>0</v>
      </c>
      <c r="Q44" s="14">
        <v>0</v>
      </c>
      <c r="R44" s="14">
        <v>0</v>
      </c>
      <c r="S44" s="14">
        <v>0</v>
      </c>
      <c r="T44" s="14">
        <v>1594.5</v>
      </c>
      <c r="U44" s="14">
        <v>79076038.5</v>
      </c>
      <c r="V44" s="14">
        <v>0</v>
      </c>
      <c r="W44" s="14">
        <v>0</v>
      </c>
      <c r="X44" s="15">
        <v>1086.2</v>
      </c>
      <c r="Y44" s="15">
        <v>0</v>
      </c>
      <c r="Z44" s="15">
        <v>0</v>
      </c>
      <c r="AA44" s="15">
        <v>508.3</v>
      </c>
    </row>
    <row r="45" spans="1:27" ht="48" customHeight="1" x14ac:dyDescent="0.25">
      <c r="A45" s="4">
        <v>9</v>
      </c>
      <c r="B45" s="7" t="s">
        <v>48</v>
      </c>
      <c r="C45" s="14">
        <v>1212.5999999999999</v>
      </c>
      <c r="D45" s="14">
        <f t="shared" si="13"/>
        <v>60136471.799999997</v>
      </c>
      <c r="E45" s="14">
        <f t="shared" si="14"/>
        <v>0</v>
      </c>
      <c r="F45" s="14">
        <v>0</v>
      </c>
      <c r="G45" s="14">
        <v>0</v>
      </c>
      <c r="H45" s="15">
        <v>0</v>
      </c>
      <c r="I45" s="15">
        <v>0</v>
      </c>
      <c r="J45" s="14">
        <v>0</v>
      </c>
      <c r="K45" s="15">
        <v>0</v>
      </c>
      <c r="L45" s="14">
        <v>0</v>
      </c>
      <c r="M45" s="14">
        <f t="shared" si="15"/>
        <v>1212.5999999999999</v>
      </c>
      <c r="N45" s="14">
        <f t="shared" si="16"/>
        <v>1212.5999999999999</v>
      </c>
      <c r="O45" s="14">
        <f t="shared" si="17"/>
        <v>60136471.799999997</v>
      </c>
      <c r="P45" s="14">
        <v>0</v>
      </c>
      <c r="Q45" s="14">
        <v>0</v>
      </c>
      <c r="R45" s="14">
        <v>0</v>
      </c>
      <c r="S45" s="14">
        <v>0</v>
      </c>
      <c r="T45" s="14">
        <v>1212.5999999999999</v>
      </c>
      <c r="U45" s="14">
        <v>60136471.799999997</v>
      </c>
      <c r="V45" s="14">
        <v>0</v>
      </c>
      <c r="W45" s="14">
        <v>0</v>
      </c>
      <c r="X45" s="15">
        <v>191.9</v>
      </c>
      <c r="Y45" s="15">
        <v>0</v>
      </c>
      <c r="Z45" s="15">
        <v>0</v>
      </c>
      <c r="AA45" s="15">
        <v>1020.7</v>
      </c>
    </row>
    <row r="46" spans="1:27" ht="48" customHeight="1" x14ac:dyDescent="0.25">
      <c r="A46" s="4"/>
      <c r="B46" s="7" t="s">
        <v>36</v>
      </c>
      <c r="C46" s="14">
        <f t="shared" ref="C46:AA46" si="18">SUM(C47:C53)</f>
        <v>53791.28</v>
      </c>
      <c r="D46" s="14">
        <f t="shared" si="18"/>
        <v>2766268483.1500001</v>
      </c>
      <c r="E46" s="14">
        <f t="shared" si="18"/>
        <v>17732.68</v>
      </c>
      <c r="F46" s="14">
        <f t="shared" si="18"/>
        <v>17732.68</v>
      </c>
      <c r="G46" s="14">
        <f t="shared" si="18"/>
        <v>934460248.20000005</v>
      </c>
      <c r="H46" s="15">
        <f t="shared" si="18"/>
        <v>0</v>
      </c>
      <c r="I46" s="15">
        <f t="shared" si="18"/>
        <v>0</v>
      </c>
      <c r="J46" s="14">
        <f t="shared" si="18"/>
        <v>0</v>
      </c>
      <c r="K46" s="15">
        <f t="shared" si="18"/>
        <v>0</v>
      </c>
      <c r="L46" s="14">
        <f t="shared" si="18"/>
        <v>0</v>
      </c>
      <c r="M46" s="16">
        <f t="shared" si="18"/>
        <v>36058.6</v>
      </c>
      <c r="N46" s="16">
        <f t="shared" si="18"/>
        <v>36933.270000000004</v>
      </c>
      <c r="O46" s="16">
        <f t="shared" si="18"/>
        <v>1831808234.95</v>
      </c>
      <c r="P46" s="16">
        <f t="shared" si="18"/>
        <v>13430.4</v>
      </c>
      <c r="Q46" s="14">
        <f t="shared" si="18"/>
        <v>666230403.03999996</v>
      </c>
      <c r="R46" s="14">
        <f t="shared" si="18"/>
        <v>0</v>
      </c>
      <c r="S46" s="14">
        <f t="shared" si="18"/>
        <v>0</v>
      </c>
      <c r="T46" s="14">
        <f t="shared" si="18"/>
        <v>23502.87</v>
      </c>
      <c r="U46" s="16">
        <f t="shared" si="18"/>
        <v>1165577831.9100001</v>
      </c>
      <c r="V46" s="16">
        <f t="shared" si="18"/>
        <v>0</v>
      </c>
      <c r="W46" s="14">
        <f t="shared" si="18"/>
        <v>0</v>
      </c>
      <c r="X46" s="15">
        <f t="shared" si="18"/>
        <v>17863.759999999998</v>
      </c>
      <c r="Y46" s="15">
        <f t="shared" si="18"/>
        <v>0</v>
      </c>
      <c r="Z46" s="17">
        <f t="shared" si="18"/>
        <v>0</v>
      </c>
      <c r="AA46" s="17">
        <f t="shared" si="18"/>
        <v>19069.509999999998</v>
      </c>
    </row>
    <row r="47" spans="1:27" ht="48" customHeight="1" x14ac:dyDescent="0.25">
      <c r="A47" s="4">
        <v>1</v>
      </c>
      <c r="B47" s="7" t="s">
        <v>49</v>
      </c>
      <c r="C47" s="14">
        <v>496.5</v>
      </c>
      <c r="D47" s="14">
        <f t="shared" ref="D47:D53" si="19">G47+H47+I47+K47+O47</f>
        <v>24622924.5</v>
      </c>
      <c r="E47" s="14">
        <f t="shared" ref="E47:E53" si="20">F47+J47+L47</f>
        <v>496.5</v>
      </c>
      <c r="F47" s="14">
        <v>496.5</v>
      </c>
      <c r="G47" s="14">
        <v>24622924.5</v>
      </c>
      <c r="H47" s="15">
        <v>0</v>
      </c>
      <c r="I47" s="15">
        <v>0</v>
      </c>
      <c r="J47" s="14">
        <v>0</v>
      </c>
      <c r="K47" s="15">
        <v>0</v>
      </c>
      <c r="L47" s="14">
        <v>0</v>
      </c>
      <c r="M47" s="14">
        <f t="shared" ref="M47:M53" si="21">C47-E47</f>
        <v>0</v>
      </c>
      <c r="N47" s="14">
        <f t="shared" ref="N47:O53" si="22">P47+R47+T47+V47</f>
        <v>0</v>
      </c>
      <c r="O47" s="14">
        <f t="shared" si="22"/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5">
        <v>0</v>
      </c>
      <c r="Y47" s="15">
        <v>0</v>
      </c>
      <c r="Z47" s="15">
        <v>0</v>
      </c>
      <c r="AA47" s="15">
        <v>0</v>
      </c>
    </row>
    <row r="48" spans="1:27" ht="48" customHeight="1" x14ac:dyDescent="0.25">
      <c r="A48" s="4">
        <v>2</v>
      </c>
      <c r="B48" s="7" t="s">
        <v>40</v>
      </c>
      <c r="C48" s="14">
        <v>19986.82</v>
      </c>
      <c r="D48" s="14">
        <f t="shared" si="19"/>
        <v>991206364.25999999</v>
      </c>
      <c r="E48" s="14">
        <f t="shared" si="20"/>
        <v>0</v>
      </c>
      <c r="F48" s="14">
        <v>0</v>
      </c>
      <c r="G48" s="14">
        <v>0</v>
      </c>
      <c r="H48" s="15">
        <v>0</v>
      </c>
      <c r="I48" s="15">
        <v>0</v>
      </c>
      <c r="J48" s="14">
        <v>0</v>
      </c>
      <c r="K48" s="15">
        <v>0</v>
      </c>
      <c r="L48" s="14">
        <v>0</v>
      </c>
      <c r="M48" s="14">
        <f t="shared" si="21"/>
        <v>19986.82</v>
      </c>
      <c r="N48" s="14">
        <f t="shared" si="22"/>
        <v>19986.82</v>
      </c>
      <c r="O48" s="14">
        <f t="shared" si="22"/>
        <v>991206364.25999999</v>
      </c>
      <c r="P48" s="14">
        <v>0</v>
      </c>
      <c r="Q48" s="14">
        <v>0</v>
      </c>
      <c r="R48" s="14">
        <v>0</v>
      </c>
      <c r="S48" s="14">
        <v>0</v>
      </c>
      <c r="T48" s="14">
        <v>19986.82</v>
      </c>
      <c r="U48" s="14">
        <v>991206364.25999999</v>
      </c>
      <c r="V48" s="14">
        <v>0</v>
      </c>
      <c r="W48" s="14">
        <v>0</v>
      </c>
      <c r="X48" s="15">
        <v>2305.31</v>
      </c>
      <c r="Y48" s="15">
        <v>0</v>
      </c>
      <c r="Z48" s="15">
        <v>0</v>
      </c>
      <c r="AA48" s="15">
        <v>17681.509999999998</v>
      </c>
    </row>
    <row r="49" spans="1:27" ht="48" customHeight="1" x14ac:dyDescent="0.25">
      <c r="A49" s="4">
        <v>3</v>
      </c>
      <c r="B49" s="7" t="s">
        <v>56</v>
      </c>
      <c r="C49" s="14">
        <v>28785.51</v>
      </c>
      <c r="D49" s="14">
        <f t="shared" si="19"/>
        <v>1526157331.54</v>
      </c>
      <c r="E49" s="14">
        <f t="shared" si="20"/>
        <v>16229.78</v>
      </c>
      <c r="F49" s="14">
        <v>16229.78</v>
      </c>
      <c r="G49" s="14">
        <v>859926928.5</v>
      </c>
      <c r="H49" s="15">
        <v>0</v>
      </c>
      <c r="I49" s="15">
        <v>0</v>
      </c>
      <c r="J49" s="14">
        <v>0</v>
      </c>
      <c r="K49" s="15">
        <v>0</v>
      </c>
      <c r="L49" s="14">
        <v>0</v>
      </c>
      <c r="M49" s="14">
        <f t="shared" si="21"/>
        <v>12555.729999999998</v>
      </c>
      <c r="N49" s="14">
        <f t="shared" si="22"/>
        <v>13430.4</v>
      </c>
      <c r="O49" s="14">
        <f t="shared" si="22"/>
        <v>666230403.03999996</v>
      </c>
      <c r="P49" s="14">
        <v>13430.4</v>
      </c>
      <c r="Q49" s="14">
        <v>666230403.03999996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5">
        <v>13430.4</v>
      </c>
      <c r="Y49" s="15">
        <v>0</v>
      </c>
      <c r="Z49" s="15">
        <v>0</v>
      </c>
      <c r="AA49" s="15">
        <v>0</v>
      </c>
    </row>
    <row r="50" spans="1:27" ht="48" customHeight="1" x14ac:dyDescent="0.25">
      <c r="A50" s="4">
        <v>4</v>
      </c>
      <c r="B50" s="7" t="s">
        <v>42</v>
      </c>
      <c r="C50" s="14">
        <v>516.70000000000005</v>
      </c>
      <c r="D50" s="14">
        <f t="shared" si="19"/>
        <v>25624703.100000001</v>
      </c>
      <c r="E50" s="14">
        <f t="shared" si="20"/>
        <v>0</v>
      </c>
      <c r="F50" s="14">
        <v>0</v>
      </c>
      <c r="G50" s="14">
        <v>0</v>
      </c>
      <c r="H50" s="15">
        <v>0</v>
      </c>
      <c r="I50" s="15">
        <v>0</v>
      </c>
      <c r="J50" s="14">
        <v>0</v>
      </c>
      <c r="K50" s="15">
        <v>0</v>
      </c>
      <c r="L50" s="14">
        <v>0</v>
      </c>
      <c r="M50" s="14">
        <f t="shared" si="21"/>
        <v>516.70000000000005</v>
      </c>
      <c r="N50" s="14">
        <f t="shared" si="22"/>
        <v>516.70000000000005</v>
      </c>
      <c r="O50" s="14">
        <f t="shared" si="22"/>
        <v>25624703.100000001</v>
      </c>
      <c r="P50" s="14">
        <v>0</v>
      </c>
      <c r="Q50" s="14">
        <v>0</v>
      </c>
      <c r="R50" s="14">
        <v>0</v>
      </c>
      <c r="S50" s="14">
        <v>0</v>
      </c>
      <c r="T50" s="14">
        <v>516.70000000000005</v>
      </c>
      <c r="U50" s="14">
        <v>25624703.100000001</v>
      </c>
      <c r="V50" s="14">
        <v>0</v>
      </c>
      <c r="W50" s="14">
        <v>0</v>
      </c>
      <c r="X50" s="15">
        <v>145.69999999999999</v>
      </c>
      <c r="Y50" s="15">
        <v>0</v>
      </c>
      <c r="Z50" s="15">
        <v>0</v>
      </c>
      <c r="AA50" s="15">
        <v>371</v>
      </c>
    </row>
    <row r="51" spans="1:27" ht="48" customHeight="1" x14ac:dyDescent="0.25">
      <c r="A51" s="4">
        <v>5</v>
      </c>
      <c r="B51" s="7" t="s">
        <v>58</v>
      </c>
      <c r="C51" s="14">
        <v>736.3</v>
      </c>
      <c r="D51" s="14">
        <f t="shared" si="19"/>
        <v>36515325.899999999</v>
      </c>
      <c r="E51" s="14">
        <f t="shared" si="20"/>
        <v>0</v>
      </c>
      <c r="F51" s="14">
        <v>0</v>
      </c>
      <c r="G51" s="14">
        <v>0</v>
      </c>
      <c r="H51" s="15">
        <v>0</v>
      </c>
      <c r="I51" s="15">
        <v>0</v>
      </c>
      <c r="J51" s="14">
        <v>0</v>
      </c>
      <c r="K51" s="15">
        <v>0</v>
      </c>
      <c r="L51" s="14">
        <v>0</v>
      </c>
      <c r="M51" s="14">
        <f t="shared" si="21"/>
        <v>736.3</v>
      </c>
      <c r="N51" s="14">
        <f t="shared" si="22"/>
        <v>736.3</v>
      </c>
      <c r="O51" s="14">
        <f t="shared" si="22"/>
        <v>36515325.899999999</v>
      </c>
      <c r="P51" s="14">
        <v>0</v>
      </c>
      <c r="Q51" s="14">
        <v>0</v>
      </c>
      <c r="R51" s="14">
        <v>0</v>
      </c>
      <c r="S51" s="14">
        <v>0</v>
      </c>
      <c r="T51" s="14">
        <v>736.3</v>
      </c>
      <c r="U51" s="14">
        <v>36515325.899999999</v>
      </c>
      <c r="V51" s="14">
        <v>0</v>
      </c>
      <c r="W51" s="14">
        <v>0</v>
      </c>
      <c r="X51" s="15">
        <v>0</v>
      </c>
      <c r="Y51" s="15">
        <v>0</v>
      </c>
      <c r="Z51" s="15">
        <v>0</v>
      </c>
      <c r="AA51" s="15">
        <v>736.3</v>
      </c>
    </row>
    <row r="52" spans="1:27" ht="48" customHeight="1" x14ac:dyDescent="0.25">
      <c r="A52" s="4">
        <v>6</v>
      </c>
      <c r="B52" s="7" t="s">
        <v>61</v>
      </c>
      <c r="C52" s="14">
        <v>961.25</v>
      </c>
      <c r="D52" s="14">
        <f t="shared" si="19"/>
        <v>47671271.25</v>
      </c>
      <c r="E52" s="14">
        <f t="shared" si="20"/>
        <v>0</v>
      </c>
      <c r="F52" s="14">
        <v>0</v>
      </c>
      <c r="G52" s="14">
        <v>0</v>
      </c>
      <c r="H52" s="15">
        <v>0</v>
      </c>
      <c r="I52" s="15">
        <v>0</v>
      </c>
      <c r="J52" s="14">
        <v>0</v>
      </c>
      <c r="K52" s="15">
        <v>0</v>
      </c>
      <c r="L52" s="14">
        <v>0</v>
      </c>
      <c r="M52" s="14">
        <f t="shared" si="21"/>
        <v>961.25</v>
      </c>
      <c r="N52" s="14">
        <f t="shared" si="22"/>
        <v>961.25</v>
      </c>
      <c r="O52" s="14">
        <f t="shared" si="22"/>
        <v>47671271.25</v>
      </c>
      <c r="P52" s="14">
        <v>0</v>
      </c>
      <c r="Q52" s="14">
        <v>0</v>
      </c>
      <c r="R52" s="14">
        <v>0</v>
      </c>
      <c r="S52" s="14">
        <v>0</v>
      </c>
      <c r="T52" s="14">
        <v>961.25</v>
      </c>
      <c r="U52" s="14">
        <v>47671271.25</v>
      </c>
      <c r="V52" s="14">
        <v>0</v>
      </c>
      <c r="W52" s="14">
        <v>0</v>
      </c>
      <c r="X52" s="15">
        <v>680.55</v>
      </c>
      <c r="Y52" s="15">
        <v>0</v>
      </c>
      <c r="Z52" s="15">
        <v>0</v>
      </c>
      <c r="AA52" s="15">
        <v>280.7</v>
      </c>
    </row>
    <row r="53" spans="1:27" ht="48" customHeight="1" x14ac:dyDescent="0.25">
      <c r="A53" s="4">
        <v>7</v>
      </c>
      <c r="B53" s="7" t="s">
        <v>60</v>
      </c>
      <c r="C53" s="14">
        <v>2308.1999999999998</v>
      </c>
      <c r="D53" s="14">
        <f t="shared" si="19"/>
        <v>114470562.59999999</v>
      </c>
      <c r="E53" s="14">
        <f t="shared" si="20"/>
        <v>1006.4</v>
      </c>
      <c r="F53" s="14">
        <v>1006.4</v>
      </c>
      <c r="G53" s="14">
        <v>49910395.200000003</v>
      </c>
      <c r="H53" s="15">
        <v>0</v>
      </c>
      <c r="I53" s="15">
        <v>0</v>
      </c>
      <c r="J53" s="14">
        <v>0</v>
      </c>
      <c r="K53" s="15">
        <v>0</v>
      </c>
      <c r="L53" s="14">
        <v>0</v>
      </c>
      <c r="M53" s="14">
        <f t="shared" si="21"/>
        <v>1301.7999999999997</v>
      </c>
      <c r="N53" s="14">
        <f t="shared" si="22"/>
        <v>1301.8</v>
      </c>
      <c r="O53" s="14">
        <f t="shared" si="22"/>
        <v>64560167.399999999</v>
      </c>
      <c r="P53" s="14">
        <v>0</v>
      </c>
      <c r="Q53" s="14">
        <v>0</v>
      </c>
      <c r="R53" s="14">
        <v>0</v>
      </c>
      <c r="S53" s="14">
        <v>0</v>
      </c>
      <c r="T53" s="14">
        <v>1301.8</v>
      </c>
      <c r="U53" s="14">
        <v>64560167.399999999</v>
      </c>
      <c r="V53" s="14">
        <v>0</v>
      </c>
      <c r="W53" s="14">
        <v>0</v>
      </c>
      <c r="X53" s="15">
        <v>1301.8</v>
      </c>
      <c r="Y53" s="15">
        <v>0</v>
      </c>
      <c r="Z53" s="15">
        <v>0</v>
      </c>
      <c r="AA53" s="15">
        <v>0</v>
      </c>
    </row>
    <row r="54" spans="1:27" ht="20.25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27" x14ac:dyDescent="0.2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</row>
    <row r="56" spans="1:27" x14ac:dyDescent="0.25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</row>
    <row r="57" spans="1:27" x14ac:dyDescent="0.25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</row>
    <row r="58" spans="1:27" x14ac:dyDescent="0.2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</row>
    <row r="59" spans="1:27" x14ac:dyDescent="0.2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</row>
    <row r="60" spans="1:27" ht="61.5" x14ac:dyDescent="0.25">
      <c r="A60" s="50" t="s">
        <v>62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</row>
  </sheetData>
  <sheetProtection formatCells="0" formatColumns="0" formatRows="0" insertColumns="0" insertRows="0" insertHyperlinks="0" deleteColumns="0" deleteRows="0" sort="0" autoFilter="0" pivotTables="0"/>
  <mergeCells count="29">
    <mergeCell ref="R1:AA1"/>
    <mergeCell ref="R2:AA2"/>
    <mergeCell ref="A60:AA60"/>
    <mergeCell ref="E8:L8"/>
    <mergeCell ref="M8:AA8"/>
    <mergeCell ref="A8:A14"/>
    <mergeCell ref="B8:B14"/>
    <mergeCell ref="V10:W12"/>
    <mergeCell ref="X10:X12"/>
    <mergeCell ref="J10:K12"/>
    <mergeCell ref="L10:L12"/>
    <mergeCell ref="P10:Q12"/>
    <mergeCell ref="M9:O12"/>
    <mergeCell ref="C8:C13"/>
    <mergeCell ref="F10:I12"/>
    <mergeCell ref="E9:E12"/>
    <mergeCell ref="F9:L9"/>
    <mergeCell ref="Y3:AA3"/>
    <mergeCell ref="Y4:AA4"/>
    <mergeCell ref="P9:W9"/>
    <mergeCell ref="X9:AA9"/>
    <mergeCell ref="Z10:Z12"/>
    <mergeCell ref="AA10:AA12"/>
    <mergeCell ref="R11:S12"/>
    <mergeCell ref="T11:U12"/>
    <mergeCell ref="R10:U10"/>
    <mergeCell ref="Y10:Y12"/>
    <mergeCell ref="A6:AA6"/>
    <mergeCell ref="D8:D13"/>
  </mergeCells>
  <pageMargins left="0.70866141732282995" right="0.70866141732282995" top="0.74803149606299002" bottom="0.74803149606299002" header="0.31496062992126" footer="0.31496062992126"/>
  <pageSetup paperSize="8" scal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2</vt:lpstr>
      <vt:lpstr>'Форма 2'!Область_печати</vt:lpstr>
    </vt:vector>
  </TitlesOfParts>
  <Manager/>
  <Company>Фонд ЖКХ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2 к Реком по подготовке Заявок</dc:title>
  <dc:subject>Подготовка заявок на предоставление финансовой поддержки</dc:subject>
  <dc:creator>Павловская</dc:creator>
  <cp:keywords>Заявки; Формы</cp:keywords>
  <dc:description/>
  <cp:lastModifiedBy>Меньщикова Анастасия Сергеевна</cp:lastModifiedBy>
  <dcterms:created xsi:type="dcterms:W3CDTF">2012-12-13T11:50:40Z</dcterms:created>
  <dcterms:modified xsi:type="dcterms:W3CDTF">2021-05-26T09:08:04Z</dcterms:modified>
  <cp:category>Формы</cp:category>
</cp:coreProperties>
</file>