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1\1. РЕГ. ПРОГРАММА\1.УСКОРЕННАЯ РЕАЛИЗАЦИЯ\изменения в программу по э2022\"/>
    </mc:Choice>
  </mc:AlternateContent>
  <bookViews>
    <workbookView xWindow="0" yWindow="0" windowWidth="28800" windowHeight="1140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4'!$A$1:$N$61</definedName>
  </definedNames>
  <calcPr calcId="162913"/>
</workbook>
</file>

<file path=xl/calcChain.xml><?xml version="1.0" encoding="utf-8"?>
<calcChain xmlns="http://schemas.openxmlformats.org/spreadsheetml/2006/main">
  <c r="N53" i="1" l="1"/>
  <c r="N52" i="1" s="1"/>
  <c r="H53" i="1"/>
  <c r="H52" i="1" s="1"/>
  <c r="M52" i="1"/>
  <c r="L52" i="1"/>
  <c r="K52" i="1"/>
  <c r="J52" i="1"/>
  <c r="I52" i="1"/>
  <c r="G52" i="1"/>
  <c r="F52" i="1"/>
  <c r="E52" i="1"/>
  <c r="D52" i="1"/>
  <c r="C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M44" i="1"/>
  <c r="L44" i="1"/>
  <c r="K44" i="1"/>
  <c r="J44" i="1"/>
  <c r="I44" i="1"/>
  <c r="G44" i="1"/>
  <c r="F44" i="1"/>
  <c r="E44" i="1"/>
  <c r="D44" i="1"/>
  <c r="C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M34" i="1"/>
  <c r="L34" i="1"/>
  <c r="K34" i="1"/>
  <c r="J34" i="1"/>
  <c r="I34" i="1"/>
  <c r="G34" i="1"/>
  <c r="F34" i="1"/>
  <c r="E34" i="1"/>
  <c r="D34" i="1"/>
  <c r="C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M25" i="1"/>
  <c r="L25" i="1"/>
  <c r="K25" i="1"/>
  <c r="J25" i="1"/>
  <c r="I25" i="1"/>
  <c r="G25" i="1"/>
  <c r="F25" i="1"/>
  <c r="E25" i="1"/>
  <c r="D25" i="1"/>
  <c r="C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M15" i="1"/>
  <c r="L15" i="1"/>
  <c r="K15" i="1"/>
  <c r="J15" i="1"/>
  <c r="I15" i="1"/>
  <c r="G15" i="1"/>
  <c r="F15" i="1"/>
  <c r="E15" i="1"/>
  <c r="D15" i="1"/>
  <c r="C15" i="1"/>
  <c r="K14" i="1" l="1"/>
  <c r="K13" i="1" s="1"/>
  <c r="N25" i="1"/>
  <c r="H25" i="1"/>
  <c r="E14" i="1"/>
  <c r="E13" i="1" s="1"/>
  <c r="J14" i="1"/>
  <c r="J13" i="1" s="1"/>
  <c r="D14" i="1"/>
  <c r="D13" i="1" s="1"/>
  <c r="N34" i="1"/>
  <c r="N44" i="1"/>
  <c r="H34" i="1"/>
  <c r="H44" i="1"/>
  <c r="N15" i="1"/>
  <c r="F14" i="1"/>
  <c r="F13" i="1" s="1"/>
  <c r="L14" i="1"/>
  <c r="L13" i="1" s="1"/>
  <c r="H15" i="1"/>
  <c r="C14" i="1"/>
  <c r="C13" i="1" s="1"/>
  <c r="G14" i="1"/>
  <c r="G13" i="1" s="1"/>
  <c r="I14" i="1"/>
  <c r="I13" i="1" s="1"/>
  <c r="M14" i="1"/>
  <c r="M13" i="1" s="1"/>
  <c r="N14" i="1" l="1"/>
  <c r="N13" i="1" s="1"/>
  <c r="H14" i="1"/>
  <c r="H13" i="1" s="1"/>
</calcChain>
</file>

<file path=xl/sharedStrings.xml><?xml version="1.0" encoding="utf-8"?>
<sst xmlns="http://schemas.openxmlformats.org/spreadsheetml/2006/main" count="271" uniqueCount="46">
  <si>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</si>
  <si>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</si>
  <si>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</si>
  <si>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</si>
  <si>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</si>
  <si>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</si>
  <si>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</si>
  <si>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</si>
  <si>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</si>
  <si>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</si>
  <si>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Всего</t>
  </si>
  <si>
    <t>кв.м</t>
  </si>
  <si>
    <t>чел</t>
  </si>
  <si>
    <t xml:space="preserve">Всего по этапу 2019 года 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</si>
  <si>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</si>
  <si>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</si>
  <si>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</si>
  <si>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</si>
  <si>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 xml:space="preserve">ПРИЛОЖЕНИЕ № 4
к постановлению Правительства 
Новосибирской области 
от ________________ № _______
</t>
  </si>
  <si>
    <t>«ПРИЛОЖЕНИЕ № 5
 к Региональной адресной программе 
Новосибирской области по переселению
граждан из аварийного жилищного фонда
 на 2019-2023 годы</t>
  </si>
  <si>
    <t>_________».</t>
  </si>
  <si>
    <t>Всего подлежит переселению в 2019 – 2023 гг.</t>
  </si>
  <si>
    <t>Всего по адресной программе Новосибирской области по переселению граждан из аварийного жилищного фонда на 2019-2023 годы, в рамках которой предусмотрено финансирование за счет средств Фонда реформирования жилищно-коммунального хозяйства, в том числе:</t>
  </si>
  <si>
    <t>город Искитим</t>
  </si>
  <si>
    <t xml:space="preserve">город Новосибирск 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</si>
  <si>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</si>
  <si>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</si>
  <si>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</si>
  <si>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</si>
  <si>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</si>
  <si>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</si>
  <si>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</si>
  <si>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</si>
  <si>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</si>
  <si>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</si>
  <si>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</si>
  <si>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</si>
  <si>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</si>
  <si>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</si>
  <si>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</si>
  <si>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</si>
  <si>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</si>
  <si>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</si>
  <si>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</si>
  <si>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По иным программам Новосибирской области, в рамках которых не предусмотрено финансирование за счет средств Фонда, в том числе:</t>
  </si>
  <si>
    <t>Барышевский сельсовет Новосибирского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</si>
</sst>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_ ;\-#,##0.00\ "/>
    <numFmt numFmtId="165" formatCode="#,##0_ ;\-#,##0\ "/>
  </numFmts>
  <fonts count="10" x14ac:knownFonts="1">
    <font>
      <sz val="11"/>
      <color rgb="FF000000"/>
      <name val="Calibri"/>
    </font>
    <font>
      <b/>
      <sz val="14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sz val="24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view="pageBreakPreview" zoomScale="60" zoomScaleNormal="100" workbookViewId="0">
      <selection activeCell="C56" sqref="C56"/>
    </sheetView>
  </sheetViews>
  <sheetFormatPr defaultRowHeight="15" x14ac:dyDescent="0.25"/>
  <cols>
    <col min="1" max="1" width="6.42578125" customWidth="1"/>
    <col min="2" max="2" width="46.7109375" style="1" customWidth="1"/>
    <col min="3" max="14" width="20.7109375" customWidth="1"/>
  </cols>
  <sheetData>
    <row r="1" spans="1:17" ht="144.75" customHeight="1" x14ac:dyDescent="0.25">
      <c r="A1" s="5"/>
      <c r="B1" s="5"/>
      <c r="C1" s="5"/>
      <c r="D1" s="6"/>
      <c r="E1" s="7"/>
      <c r="F1" s="7"/>
      <c r="G1" s="5"/>
      <c r="H1" s="5"/>
      <c r="I1" s="26" t="s">
        <v>18</v>
      </c>
      <c r="J1" s="26"/>
      <c r="K1" s="26"/>
      <c r="L1" s="26"/>
      <c r="M1" s="26"/>
      <c r="N1" s="26"/>
      <c r="O1" s="8"/>
      <c r="P1" s="5"/>
      <c r="Q1" s="5"/>
    </row>
    <row r="2" spans="1:17" ht="179.25" customHeight="1" x14ac:dyDescent="0.25">
      <c r="A2" s="5"/>
      <c r="B2" s="5"/>
      <c r="C2" s="5"/>
      <c r="D2" s="6"/>
      <c r="E2" s="7"/>
      <c r="F2" s="7"/>
      <c r="G2" s="5"/>
      <c r="H2" s="5"/>
      <c r="I2" s="26" t="s">
        <v>19</v>
      </c>
      <c r="J2" s="26"/>
      <c r="K2" s="26"/>
      <c r="L2" s="26"/>
      <c r="M2" s="26"/>
      <c r="N2" s="26"/>
      <c r="O2" s="9"/>
      <c r="P2" s="5"/>
      <c r="Q2" s="5"/>
    </row>
    <row r="3" spans="1:17" ht="18.75" customHeight="1" x14ac:dyDescent="0.3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13"/>
      <c r="N3" s="15"/>
      <c r="O3" s="9"/>
      <c r="P3" s="9"/>
      <c r="Q3" s="5"/>
    </row>
    <row r="4" spans="1:17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20"/>
      <c r="M4" s="20"/>
      <c r="N4" s="20"/>
      <c r="O4" s="9"/>
      <c r="P4" s="9"/>
      <c r="Q4" s="5"/>
    </row>
    <row r="6" spans="1:17" ht="9" customHeight="1" x14ac:dyDescent="0.25"/>
    <row r="7" spans="1:17" ht="20.25" customHeight="1" x14ac:dyDescent="0.25">
      <c r="A7" s="2"/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9" spans="1:17" ht="20.25" customHeight="1" x14ac:dyDescent="0.25">
      <c r="A9" s="21" t="s">
        <v>1</v>
      </c>
      <c r="B9" s="24" t="s">
        <v>2</v>
      </c>
      <c r="C9" s="25" t="s">
        <v>3</v>
      </c>
      <c r="D9" s="25"/>
      <c r="E9" s="25"/>
      <c r="F9" s="25"/>
      <c r="G9" s="25"/>
      <c r="H9" s="25"/>
      <c r="I9" s="25" t="s">
        <v>4</v>
      </c>
      <c r="J9" s="25"/>
      <c r="K9" s="25"/>
      <c r="L9" s="25"/>
      <c r="M9" s="25"/>
      <c r="N9" s="25"/>
    </row>
    <row r="10" spans="1:17" ht="20.25" customHeight="1" x14ac:dyDescent="0.25">
      <c r="A10" s="22"/>
      <c r="B10" s="24"/>
      <c r="C10" s="11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  <c r="I10" s="11" t="s">
        <v>5</v>
      </c>
      <c r="J10" s="11" t="s">
        <v>6</v>
      </c>
      <c r="K10" s="11" t="s">
        <v>7</v>
      </c>
      <c r="L10" s="11" t="s">
        <v>8</v>
      </c>
      <c r="M10" s="11" t="s">
        <v>9</v>
      </c>
      <c r="N10" s="11" t="s">
        <v>10</v>
      </c>
    </row>
    <row r="11" spans="1:17" ht="20.25" customHeight="1" x14ac:dyDescent="0.25">
      <c r="A11" s="23"/>
      <c r="B11" s="24"/>
      <c r="C11" s="12" t="s">
        <v>11</v>
      </c>
      <c r="D11" s="12" t="s">
        <v>11</v>
      </c>
      <c r="E11" s="12" t="s">
        <v>11</v>
      </c>
      <c r="F11" s="11" t="s">
        <v>11</v>
      </c>
      <c r="G11" s="11" t="s">
        <v>11</v>
      </c>
      <c r="H11" s="11" t="s">
        <v>11</v>
      </c>
      <c r="I11" s="12" t="s">
        <v>12</v>
      </c>
      <c r="J11" s="12" t="s">
        <v>12</v>
      </c>
      <c r="K11" s="12" t="s">
        <v>12</v>
      </c>
      <c r="L11" s="12" t="s">
        <v>12</v>
      </c>
      <c r="M11" s="12" t="s">
        <v>12</v>
      </c>
      <c r="N11" s="11" t="s">
        <v>12</v>
      </c>
    </row>
    <row r="12" spans="1:17" ht="20.25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10</v>
      </c>
      <c r="I12" s="11">
        <v>11</v>
      </c>
      <c r="J12" s="11">
        <v>12</v>
      </c>
      <c r="K12" s="11">
        <v>13</v>
      </c>
      <c r="L12" s="11">
        <v>14</v>
      </c>
      <c r="M12" s="11">
        <v>15</v>
      </c>
      <c r="N12" s="11">
        <v>18</v>
      </c>
    </row>
    <row r="13" spans="1:17" ht="47.25" customHeight="1" x14ac:dyDescent="0.25">
      <c r="A13" s="10"/>
      <c r="B13" s="14" t="s">
        <v>21</v>
      </c>
      <c r="C13" s="16">
        <f t="shared" ref="C13:N13" si="0">SUM(C14,C52)</f>
        <v>11573.699999999999</v>
      </c>
      <c r="D13" s="16">
        <f t="shared" si="0"/>
        <v>14880.49</v>
      </c>
      <c r="E13" s="16">
        <f t="shared" si="0"/>
        <v>20989.54</v>
      </c>
      <c r="F13" s="16">
        <f t="shared" si="0"/>
        <v>16854.640000000003</v>
      </c>
      <c r="G13" s="16">
        <f t="shared" si="0"/>
        <v>42604.939999999995</v>
      </c>
      <c r="H13" s="16">
        <f t="shared" si="0"/>
        <v>106903.31</v>
      </c>
      <c r="I13" s="16">
        <f t="shared" si="0"/>
        <v>844</v>
      </c>
      <c r="J13" s="16">
        <f t="shared" si="0"/>
        <v>940</v>
      </c>
      <c r="K13" s="16">
        <f t="shared" si="0"/>
        <v>1417</v>
      </c>
      <c r="L13" s="16">
        <f t="shared" si="0"/>
        <v>1058</v>
      </c>
      <c r="M13" s="16">
        <f t="shared" si="0"/>
        <v>2687</v>
      </c>
      <c r="N13" s="16">
        <f t="shared" si="0"/>
        <v>6946</v>
      </c>
    </row>
    <row r="14" spans="1:17" ht="219" customHeight="1" x14ac:dyDescent="0.25">
      <c r="A14" s="4"/>
      <c r="B14" s="14" t="s">
        <v>22</v>
      </c>
      <c r="C14" s="16">
        <f t="shared" ref="C14:N14" si="1">SUM(C15,C25,C34,C44)</f>
        <v>3056.14</v>
      </c>
      <c r="D14" s="16">
        <f t="shared" si="1"/>
        <v>11358.05</v>
      </c>
      <c r="E14" s="16">
        <f t="shared" si="1"/>
        <v>13581.97</v>
      </c>
      <c r="F14" s="17">
        <f t="shared" si="1"/>
        <v>16437.240000000002</v>
      </c>
      <c r="G14" s="17">
        <f t="shared" si="1"/>
        <v>42604.939999999995</v>
      </c>
      <c r="H14" s="17">
        <f t="shared" si="1"/>
        <v>87038.34</v>
      </c>
      <c r="I14" s="18">
        <f t="shared" si="1"/>
        <v>192</v>
      </c>
      <c r="J14" s="18">
        <f t="shared" si="1"/>
        <v>677</v>
      </c>
      <c r="K14" s="18">
        <f t="shared" si="1"/>
        <v>813</v>
      </c>
      <c r="L14" s="18">
        <f t="shared" si="1"/>
        <v>1035</v>
      </c>
      <c r="M14" s="18">
        <f t="shared" si="1"/>
        <v>2687</v>
      </c>
      <c r="N14" s="19">
        <f t="shared" si="1"/>
        <v>5404</v>
      </c>
    </row>
    <row r="15" spans="1:17" ht="18.75" customHeight="1" x14ac:dyDescent="0.25">
      <c r="A15" s="4"/>
      <c r="B15" s="14" t="s">
        <v>13</v>
      </c>
      <c r="C15" s="16">
        <f t="shared" ref="C15:G15" si="2">IF(COUNTIF(C16:C24,"&lt;&gt;x")&gt;0,SUM(C16:C24),"x")</f>
        <v>3056.14</v>
      </c>
      <c r="D15" s="16">
        <f t="shared" si="2"/>
        <v>8396.65</v>
      </c>
      <c r="E15" s="16" t="str">
        <f t="shared" si="2"/>
        <v>x</v>
      </c>
      <c r="F15" s="16" t="str">
        <f t="shared" si="2"/>
        <v>x</v>
      </c>
      <c r="G15" s="16" t="str">
        <f t="shared" si="2"/>
        <v>x</v>
      </c>
      <c r="H15" s="17">
        <f>SUM(H16:H24)</f>
        <v>11452.790000000003</v>
      </c>
      <c r="I15" s="18">
        <f t="shared" ref="I15:M15" si="3">IF(COUNTIF(I16:I24,"&lt;&gt;x")&gt;0,SUM(I16:I24),"x")</f>
        <v>192</v>
      </c>
      <c r="J15" s="18">
        <f t="shared" si="3"/>
        <v>511</v>
      </c>
      <c r="K15" s="18" t="str">
        <f t="shared" si="3"/>
        <v>x</v>
      </c>
      <c r="L15" s="18" t="str">
        <f t="shared" si="3"/>
        <v>x</v>
      </c>
      <c r="M15" s="18" t="str">
        <f t="shared" si="3"/>
        <v>x</v>
      </c>
      <c r="N15" s="19">
        <f>SUM(N16:N24)</f>
        <v>703</v>
      </c>
    </row>
    <row r="16" spans="1:17" ht="20.25" x14ac:dyDescent="0.25">
      <c r="A16" s="11">
        <v>1</v>
      </c>
      <c r="B16" s="14" t="s">
        <v>23</v>
      </c>
      <c r="C16" s="16">
        <v>752.08</v>
      </c>
      <c r="D16" s="16">
        <v>1339</v>
      </c>
      <c r="E16" s="16" t="s">
        <v>14</v>
      </c>
      <c r="F16" s="17" t="s">
        <v>14</v>
      </c>
      <c r="G16" s="17" t="s">
        <v>14</v>
      </c>
      <c r="H16" s="17">
        <f>SUM(C16:G16)</f>
        <v>2091.08</v>
      </c>
      <c r="I16" s="18">
        <v>51</v>
      </c>
      <c r="J16" s="18">
        <v>59</v>
      </c>
      <c r="K16" s="18" t="s">
        <v>14</v>
      </c>
      <c r="L16" s="18" t="s">
        <v>14</v>
      </c>
      <c r="M16" s="18" t="s">
        <v>14</v>
      </c>
      <c r="N16" s="19">
        <f>SUM(I16:M16)</f>
        <v>110</v>
      </c>
    </row>
    <row r="17" spans="1:14" ht="20.25" x14ac:dyDescent="0.25">
      <c r="A17" s="11">
        <v>2</v>
      </c>
      <c r="B17" s="14" t="s">
        <v>24</v>
      </c>
      <c r="C17" s="16">
        <v>0</v>
      </c>
      <c r="D17" s="16">
        <v>4077.3</v>
      </c>
      <c r="E17" s="16" t="s">
        <v>14</v>
      </c>
      <c r="F17" s="17" t="s">
        <v>14</v>
      </c>
      <c r="G17" s="17" t="s">
        <v>14</v>
      </c>
      <c r="H17" s="17">
        <f>SUM(C17:G17)</f>
        <v>4077.3</v>
      </c>
      <c r="I17" s="18">
        <v>0</v>
      </c>
      <c r="J17" s="18">
        <v>277</v>
      </c>
      <c r="K17" s="18" t="s">
        <v>14</v>
      </c>
      <c r="L17" s="18" t="s">
        <v>14</v>
      </c>
      <c r="M17" s="18" t="s">
        <v>14</v>
      </c>
      <c r="N17" s="19">
        <f>SUM(I17:M17)</f>
        <v>277</v>
      </c>
    </row>
    <row r="18" spans="1:14" ht="40.5" x14ac:dyDescent="0.25">
      <c r="A18" s="11">
        <v>3</v>
      </c>
      <c r="B18" s="14" t="s">
        <v>25</v>
      </c>
      <c r="C18" s="16">
        <v>273</v>
      </c>
      <c r="D18" s="16">
        <v>352.1</v>
      </c>
      <c r="E18" s="16" t="s">
        <v>14</v>
      </c>
      <c r="F18" s="17" t="s">
        <v>14</v>
      </c>
      <c r="G18" s="17" t="s">
        <v>14</v>
      </c>
      <c r="H18" s="17">
        <f>SUM(C18:G18)</f>
        <v>625.1</v>
      </c>
      <c r="I18" s="18">
        <v>14</v>
      </c>
      <c r="J18" s="18">
        <v>13</v>
      </c>
      <c r="K18" s="18" t="s">
        <v>14</v>
      </c>
      <c r="L18" s="18" t="s">
        <v>14</v>
      </c>
      <c r="M18" s="18" t="s">
        <v>14</v>
      </c>
      <c r="N18" s="19">
        <f>SUM(I18:M18)</f>
        <v>27</v>
      </c>
    </row>
    <row r="19" spans="1:14" ht="40.5" x14ac:dyDescent="0.25">
      <c r="A19" s="11">
        <v>4</v>
      </c>
      <c r="B19" s="14" t="s">
        <v>26</v>
      </c>
      <c r="C19" s="16">
        <v>1634.96</v>
      </c>
      <c r="D19" s="16">
        <v>822.8</v>
      </c>
      <c r="E19" s="16" t="s">
        <v>14</v>
      </c>
      <c r="F19" s="17" t="s">
        <v>14</v>
      </c>
      <c r="G19" s="17" t="s">
        <v>14</v>
      </c>
      <c r="H19" s="17">
        <f>SUM(C19:G19)</f>
        <v>2457.7600000000002</v>
      </c>
      <c r="I19" s="18">
        <v>105</v>
      </c>
      <c r="J19" s="18">
        <v>44</v>
      </c>
      <c r="K19" s="18" t="s">
        <v>14</v>
      </c>
      <c r="L19" s="18" t="s">
        <v>14</v>
      </c>
      <c r="M19" s="18" t="s">
        <v>14</v>
      </c>
      <c r="N19" s="19">
        <f>SUM(I19:M19)</f>
        <v>149</v>
      </c>
    </row>
    <row r="20" spans="1:14" ht="40.5" x14ac:dyDescent="0.25">
      <c r="A20" s="11">
        <v>5</v>
      </c>
      <c r="B20" s="14" t="s">
        <v>27</v>
      </c>
      <c r="C20" s="16">
        <v>0</v>
      </c>
      <c r="D20" s="16">
        <v>601</v>
      </c>
      <c r="E20" s="16" t="s">
        <v>14</v>
      </c>
      <c r="F20" s="17" t="s">
        <v>14</v>
      </c>
      <c r="G20" s="17" t="s">
        <v>14</v>
      </c>
      <c r="H20" s="17">
        <f>SUM(C20:G20)</f>
        <v>601</v>
      </c>
      <c r="I20" s="18">
        <v>0</v>
      </c>
      <c r="J20" s="18">
        <v>30</v>
      </c>
      <c r="K20" s="18" t="s">
        <v>14</v>
      </c>
      <c r="L20" s="18" t="s">
        <v>14</v>
      </c>
      <c r="M20" s="18" t="s">
        <v>14</v>
      </c>
      <c r="N20" s="19">
        <f>SUM(I20:M20)</f>
        <v>30</v>
      </c>
    </row>
    <row r="21" spans="1:14" ht="40.5" x14ac:dyDescent="0.25">
      <c r="A21" s="11">
        <v>6</v>
      </c>
      <c r="B21" s="14" t="s">
        <v>28</v>
      </c>
      <c r="C21" s="16">
        <v>0</v>
      </c>
      <c r="D21" s="16">
        <v>217.95</v>
      </c>
      <c r="E21" s="16" t="s">
        <v>14</v>
      </c>
      <c r="F21" s="17" t="s">
        <v>14</v>
      </c>
      <c r="G21" s="17" t="s">
        <v>14</v>
      </c>
      <c r="H21" s="17">
        <f>SUM(C21:G21)</f>
        <v>217.95</v>
      </c>
      <c r="I21" s="18">
        <v>0</v>
      </c>
      <c r="J21" s="18">
        <v>10</v>
      </c>
      <c r="K21" s="18" t="s">
        <v>14</v>
      </c>
      <c r="L21" s="18" t="s">
        <v>14</v>
      </c>
      <c r="M21" s="18" t="s">
        <v>14</v>
      </c>
      <c r="N21" s="19">
        <f>SUM(I21:M21)</f>
        <v>10</v>
      </c>
    </row>
    <row r="22" spans="1:14" ht="40.5" x14ac:dyDescent="0.25">
      <c r="A22" s="11">
        <v>7</v>
      </c>
      <c r="B22" s="14" t="s">
        <v>29</v>
      </c>
      <c r="C22" s="16">
        <v>0</v>
      </c>
      <c r="D22" s="16">
        <v>795.2</v>
      </c>
      <c r="E22" s="16" t="s">
        <v>14</v>
      </c>
      <c r="F22" s="17" t="s">
        <v>14</v>
      </c>
      <c r="G22" s="17" t="s">
        <v>14</v>
      </c>
      <c r="H22" s="17">
        <f>SUM(C22:G22)</f>
        <v>795.2</v>
      </c>
      <c r="I22" s="18">
        <v>0</v>
      </c>
      <c r="J22" s="18">
        <v>62</v>
      </c>
      <c r="K22" s="18" t="s">
        <v>14</v>
      </c>
      <c r="L22" s="18" t="s">
        <v>14</v>
      </c>
      <c r="M22" s="18" t="s">
        <v>14</v>
      </c>
      <c r="N22" s="19">
        <f>SUM(I22:M22)</f>
        <v>62</v>
      </c>
    </row>
    <row r="23" spans="1:14" ht="40.5" x14ac:dyDescent="0.25">
      <c r="A23" s="11">
        <v>8</v>
      </c>
      <c r="B23" s="14" t="s">
        <v>30</v>
      </c>
      <c r="C23" s="16">
        <v>33.1</v>
      </c>
      <c r="D23" s="16">
        <v>191.3</v>
      </c>
      <c r="E23" s="16" t="s">
        <v>14</v>
      </c>
      <c r="F23" s="17" t="s">
        <v>14</v>
      </c>
      <c r="G23" s="17" t="s">
        <v>14</v>
      </c>
      <c r="H23" s="17">
        <f>SUM(C23:G23)</f>
        <v>224.4</v>
      </c>
      <c r="I23" s="18">
        <v>2</v>
      </c>
      <c r="J23" s="18">
        <v>16</v>
      </c>
      <c r="K23" s="18" t="s">
        <v>14</v>
      </c>
      <c r="L23" s="18" t="s">
        <v>14</v>
      </c>
      <c r="M23" s="18" t="s">
        <v>14</v>
      </c>
      <c r="N23" s="19">
        <f>SUM(I23:M23)</f>
        <v>18</v>
      </c>
    </row>
    <row r="24" spans="1:14" ht="20.25" x14ac:dyDescent="0.25">
      <c r="A24" s="11">
        <v>9</v>
      </c>
      <c r="B24" s="14" t="s">
        <v>31</v>
      </c>
      <c r="C24" s="16">
        <v>363</v>
      </c>
      <c r="D24" s="16">
        <v>0</v>
      </c>
      <c r="E24" s="16" t="s">
        <v>14</v>
      </c>
      <c r="F24" s="17" t="s">
        <v>14</v>
      </c>
      <c r="G24" s="17" t="s">
        <v>14</v>
      </c>
      <c r="H24" s="17">
        <f>SUM(C24:G24)</f>
        <v>363</v>
      </c>
      <c r="I24" s="18">
        <v>20</v>
      </c>
      <c r="J24" s="18">
        <v>0</v>
      </c>
      <c r="K24" s="18" t="s">
        <v>14</v>
      </c>
      <c r="L24" s="18" t="s">
        <v>14</v>
      </c>
      <c r="M24" s="18" t="s">
        <v>14</v>
      </c>
      <c r="N24" s="19">
        <f>SUM(I24:M24)</f>
        <v>20</v>
      </c>
    </row>
    <row r="25" spans="1:14" ht="18.75" customHeight="1" x14ac:dyDescent="0.25">
      <c r="A25" s="4"/>
      <c r="B25" s="14" t="s">
        <v>15</v>
      </c>
      <c r="C25" s="16" t="str">
        <f t="shared" ref="C25:G25" si="4">IF(COUNTIF(C26:C33,"&lt;&gt;x")&gt;0,SUM(C26:C33),"x")</f>
        <v>x</v>
      </c>
      <c r="D25" s="16">
        <f t="shared" si="4"/>
        <v>2961.3999999999996</v>
      </c>
      <c r="E25" s="16">
        <f t="shared" si="4"/>
        <v>3266.8999999999996</v>
      </c>
      <c r="F25" s="16" t="str">
        <f t="shared" si="4"/>
        <v>x</v>
      </c>
      <c r="G25" s="16" t="str">
        <f t="shared" si="4"/>
        <v>x</v>
      </c>
      <c r="H25" s="17">
        <f>SUM(H26:H33)</f>
        <v>6228.2999999999993</v>
      </c>
      <c r="I25" s="18" t="str">
        <f t="shared" ref="I25:M25" si="5">IF(COUNTIF(I26:I33,"&lt;&gt;x")&gt;0,SUM(I26:I33),"x")</f>
        <v>x</v>
      </c>
      <c r="J25" s="18">
        <f t="shared" si="5"/>
        <v>166</v>
      </c>
      <c r="K25" s="18">
        <f t="shared" si="5"/>
        <v>193</v>
      </c>
      <c r="L25" s="18" t="str">
        <f t="shared" si="5"/>
        <v>x</v>
      </c>
      <c r="M25" s="18" t="str">
        <f t="shared" si="5"/>
        <v>x</v>
      </c>
      <c r="N25" s="19">
        <f>SUM(N26:N33)</f>
        <v>359</v>
      </c>
    </row>
    <row r="26" spans="1:14" ht="40.5" x14ac:dyDescent="0.25">
      <c r="A26" s="11">
        <v>1</v>
      </c>
      <c r="B26" s="14" t="s">
        <v>32</v>
      </c>
      <c r="C26" s="16" t="s">
        <v>14</v>
      </c>
      <c r="D26" s="16">
        <v>565.1</v>
      </c>
      <c r="E26" s="16">
        <v>0</v>
      </c>
      <c r="F26" s="17" t="s">
        <v>14</v>
      </c>
      <c r="G26" s="17" t="s">
        <v>14</v>
      </c>
      <c r="H26" s="17">
        <f>SUM(C26:G26)</f>
        <v>565.1</v>
      </c>
      <c r="I26" s="18" t="s">
        <v>14</v>
      </c>
      <c r="J26" s="18">
        <v>33</v>
      </c>
      <c r="K26" s="18">
        <v>0</v>
      </c>
      <c r="L26" s="18" t="s">
        <v>14</v>
      </c>
      <c r="M26" s="18" t="s">
        <v>14</v>
      </c>
      <c r="N26" s="19">
        <f>SUM(I26:M26)</f>
        <v>33</v>
      </c>
    </row>
    <row r="27" spans="1:14" ht="20.25" x14ac:dyDescent="0.25">
      <c r="A27" s="11">
        <v>2</v>
      </c>
      <c r="B27" s="14" t="s">
        <v>23</v>
      </c>
      <c r="C27" s="16" t="s">
        <v>14</v>
      </c>
      <c r="D27" s="16">
        <v>754.1</v>
      </c>
      <c r="E27" s="16">
        <v>263.7</v>
      </c>
      <c r="F27" s="17" t="s">
        <v>14</v>
      </c>
      <c r="G27" s="17" t="s">
        <v>14</v>
      </c>
      <c r="H27" s="17">
        <f>SUM(C27:G27)</f>
        <v>1017.8</v>
      </c>
      <c r="I27" s="18" t="s">
        <v>14</v>
      </c>
      <c r="J27" s="18">
        <v>42</v>
      </c>
      <c r="K27" s="18">
        <v>14</v>
      </c>
      <c r="L27" s="18" t="s">
        <v>14</v>
      </c>
      <c r="M27" s="18" t="s">
        <v>14</v>
      </c>
      <c r="N27" s="19">
        <f>SUM(I27:M27)</f>
        <v>56</v>
      </c>
    </row>
    <row r="28" spans="1:14" ht="40.5" x14ac:dyDescent="0.25">
      <c r="A28" s="11">
        <v>3</v>
      </c>
      <c r="B28" s="14" t="s">
        <v>33</v>
      </c>
      <c r="C28" s="16" t="s">
        <v>14</v>
      </c>
      <c r="D28" s="16">
        <v>0</v>
      </c>
      <c r="E28" s="16">
        <v>159.69999999999999</v>
      </c>
      <c r="F28" s="17" t="s">
        <v>14</v>
      </c>
      <c r="G28" s="17" t="s">
        <v>14</v>
      </c>
      <c r="H28" s="17">
        <f>SUM(C28:G28)</f>
        <v>159.69999999999999</v>
      </c>
      <c r="I28" s="18" t="s">
        <v>14</v>
      </c>
      <c r="J28" s="18">
        <v>0</v>
      </c>
      <c r="K28" s="18">
        <v>11</v>
      </c>
      <c r="L28" s="18" t="s">
        <v>14</v>
      </c>
      <c r="M28" s="18" t="s">
        <v>14</v>
      </c>
      <c r="N28" s="19">
        <f>SUM(I28:M28)</f>
        <v>11</v>
      </c>
    </row>
    <row r="29" spans="1:14" ht="40.5" x14ac:dyDescent="0.25">
      <c r="A29" s="11">
        <v>4</v>
      </c>
      <c r="B29" s="14" t="s">
        <v>25</v>
      </c>
      <c r="C29" s="16" t="s">
        <v>14</v>
      </c>
      <c r="D29" s="16">
        <v>599.4</v>
      </c>
      <c r="E29" s="16">
        <v>185.2</v>
      </c>
      <c r="F29" s="17" t="s">
        <v>14</v>
      </c>
      <c r="G29" s="17" t="s">
        <v>14</v>
      </c>
      <c r="H29" s="17">
        <f>SUM(C29:G29)</f>
        <v>784.59999999999991</v>
      </c>
      <c r="I29" s="18" t="s">
        <v>14</v>
      </c>
      <c r="J29" s="18">
        <v>45</v>
      </c>
      <c r="K29" s="18">
        <v>11</v>
      </c>
      <c r="L29" s="18" t="s">
        <v>14</v>
      </c>
      <c r="M29" s="18" t="s">
        <v>14</v>
      </c>
      <c r="N29" s="19">
        <f>SUM(I29:M29)</f>
        <v>56</v>
      </c>
    </row>
    <row r="30" spans="1:14" ht="20.25" x14ac:dyDescent="0.25">
      <c r="A30" s="11">
        <v>5</v>
      </c>
      <c r="B30" s="14" t="s">
        <v>34</v>
      </c>
      <c r="C30" s="16" t="s">
        <v>14</v>
      </c>
      <c r="D30" s="16">
        <v>88.8</v>
      </c>
      <c r="E30" s="16">
        <v>153.9</v>
      </c>
      <c r="F30" s="17" t="s">
        <v>14</v>
      </c>
      <c r="G30" s="17" t="s">
        <v>14</v>
      </c>
      <c r="H30" s="17">
        <f>SUM(C30:G30)</f>
        <v>242.7</v>
      </c>
      <c r="I30" s="18" t="s">
        <v>14</v>
      </c>
      <c r="J30" s="18">
        <v>5</v>
      </c>
      <c r="K30" s="18">
        <v>7</v>
      </c>
      <c r="L30" s="18" t="s">
        <v>14</v>
      </c>
      <c r="M30" s="18" t="s">
        <v>14</v>
      </c>
      <c r="N30" s="19">
        <f>SUM(I30:M30)</f>
        <v>12</v>
      </c>
    </row>
    <row r="31" spans="1:14" ht="40.5" x14ac:dyDescent="0.25">
      <c r="A31" s="11">
        <v>6</v>
      </c>
      <c r="B31" s="14" t="s">
        <v>35</v>
      </c>
      <c r="C31" s="16" t="s">
        <v>14</v>
      </c>
      <c r="D31" s="16">
        <v>0</v>
      </c>
      <c r="E31" s="16">
        <v>2106.6999999999998</v>
      </c>
      <c r="F31" s="17" t="s">
        <v>14</v>
      </c>
      <c r="G31" s="17" t="s">
        <v>14</v>
      </c>
      <c r="H31" s="17">
        <f>SUM(C31:G31)</f>
        <v>2106.6999999999998</v>
      </c>
      <c r="I31" s="18" t="s">
        <v>14</v>
      </c>
      <c r="J31" s="18">
        <v>0</v>
      </c>
      <c r="K31" s="18">
        <v>116</v>
      </c>
      <c r="L31" s="18" t="s">
        <v>14</v>
      </c>
      <c r="M31" s="18" t="s">
        <v>14</v>
      </c>
      <c r="N31" s="19">
        <f>SUM(I31:M31)</f>
        <v>116</v>
      </c>
    </row>
    <row r="32" spans="1:14" ht="40.5" x14ac:dyDescent="0.25">
      <c r="A32" s="11">
        <v>7</v>
      </c>
      <c r="B32" s="14" t="s">
        <v>36</v>
      </c>
      <c r="C32" s="16" t="s">
        <v>14</v>
      </c>
      <c r="D32" s="16">
        <v>0</v>
      </c>
      <c r="E32" s="16">
        <v>397.7</v>
      </c>
      <c r="F32" s="17" t="s">
        <v>14</v>
      </c>
      <c r="G32" s="17" t="s">
        <v>14</v>
      </c>
      <c r="H32" s="17">
        <f>SUM(C32:G32)</f>
        <v>397.7</v>
      </c>
      <c r="I32" s="18" t="s">
        <v>14</v>
      </c>
      <c r="J32" s="18">
        <v>0</v>
      </c>
      <c r="K32" s="18">
        <v>34</v>
      </c>
      <c r="L32" s="18" t="s">
        <v>14</v>
      </c>
      <c r="M32" s="18" t="s">
        <v>14</v>
      </c>
      <c r="N32" s="19">
        <f>SUM(I32:M32)</f>
        <v>34</v>
      </c>
    </row>
    <row r="33" spans="1:14" ht="20.25" x14ac:dyDescent="0.25">
      <c r="A33" s="11">
        <v>8</v>
      </c>
      <c r="B33" s="14" t="s">
        <v>37</v>
      </c>
      <c r="C33" s="16" t="s">
        <v>14</v>
      </c>
      <c r="D33" s="16">
        <v>954</v>
      </c>
      <c r="E33" s="16">
        <v>0</v>
      </c>
      <c r="F33" s="17" t="s">
        <v>14</v>
      </c>
      <c r="G33" s="17" t="s">
        <v>14</v>
      </c>
      <c r="H33" s="17">
        <f>SUM(C33:G33)</f>
        <v>954</v>
      </c>
      <c r="I33" s="18" t="s">
        <v>14</v>
      </c>
      <c r="J33" s="18">
        <v>41</v>
      </c>
      <c r="K33" s="18">
        <v>0</v>
      </c>
      <c r="L33" s="18" t="s">
        <v>14</v>
      </c>
      <c r="M33" s="18" t="s">
        <v>14</v>
      </c>
      <c r="N33" s="19">
        <f>SUM(I33:M33)</f>
        <v>41</v>
      </c>
    </row>
    <row r="34" spans="1:14" ht="18.75" customHeight="1" x14ac:dyDescent="0.25">
      <c r="A34" s="4"/>
      <c r="B34" s="14" t="s">
        <v>16</v>
      </c>
      <c r="C34" s="16" t="str">
        <f t="shared" ref="C34:G34" si="6">IF(COUNTIF(C35:C43,"&lt;&gt;x")&gt;0,SUM(C35:C43),"x")</f>
        <v>x</v>
      </c>
      <c r="D34" s="16" t="str">
        <f t="shared" si="6"/>
        <v>x</v>
      </c>
      <c r="E34" s="16">
        <f t="shared" si="6"/>
        <v>10315.07</v>
      </c>
      <c r="F34" s="16">
        <f t="shared" si="6"/>
        <v>5250.9</v>
      </c>
      <c r="G34" s="16" t="str">
        <f t="shared" si="6"/>
        <v>x</v>
      </c>
      <c r="H34" s="17">
        <f>SUM(H35:H43)</f>
        <v>15565.97</v>
      </c>
      <c r="I34" s="18" t="str">
        <f t="shared" ref="I34:M34" si="7">IF(COUNTIF(I35:I43,"&lt;&gt;x")&gt;0,SUM(I35:I43),"x")</f>
        <v>x</v>
      </c>
      <c r="J34" s="18" t="str">
        <f t="shared" si="7"/>
        <v>x</v>
      </c>
      <c r="K34" s="18">
        <f t="shared" si="7"/>
        <v>620</v>
      </c>
      <c r="L34" s="18">
        <f t="shared" si="7"/>
        <v>297</v>
      </c>
      <c r="M34" s="18" t="str">
        <f t="shared" si="7"/>
        <v>x</v>
      </c>
      <c r="N34" s="19">
        <f>SUM(N35:N43)</f>
        <v>917</v>
      </c>
    </row>
    <row r="35" spans="1:14" ht="40.5" x14ac:dyDescent="0.25">
      <c r="A35" s="11">
        <v>1</v>
      </c>
      <c r="B35" s="14" t="s">
        <v>38</v>
      </c>
      <c r="C35" s="16" t="s">
        <v>14</v>
      </c>
      <c r="D35" s="16" t="s">
        <v>14</v>
      </c>
      <c r="E35" s="16">
        <v>479.52</v>
      </c>
      <c r="F35" s="17">
        <v>0</v>
      </c>
      <c r="G35" s="17" t="s">
        <v>14</v>
      </c>
      <c r="H35" s="17">
        <f>SUM(C35:G35)</f>
        <v>479.52</v>
      </c>
      <c r="I35" s="18" t="s">
        <v>14</v>
      </c>
      <c r="J35" s="18" t="s">
        <v>14</v>
      </c>
      <c r="K35" s="18">
        <v>42</v>
      </c>
      <c r="L35" s="18">
        <v>0</v>
      </c>
      <c r="M35" s="18" t="s">
        <v>14</v>
      </c>
      <c r="N35" s="19">
        <f>SUM(I35:M35)</f>
        <v>42</v>
      </c>
    </row>
    <row r="36" spans="1:14" ht="20.25" x14ac:dyDescent="0.25">
      <c r="A36" s="11">
        <v>2</v>
      </c>
      <c r="B36" s="14" t="s">
        <v>23</v>
      </c>
      <c r="C36" s="16" t="s">
        <v>14</v>
      </c>
      <c r="D36" s="16" t="s">
        <v>14</v>
      </c>
      <c r="E36" s="16">
        <v>3421.54</v>
      </c>
      <c r="F36" s="17">
        <v>792.6</v>
      </c>
      <c r="G36" s="17" t="s">
        <v>14</v>
      </c>
      <c r="H36" s="17">
        <f>SUM(C36:G36)</f>
        <v>4214.1400000000003</v>
      </c>
      <c r="I36" s="18" t="s">
        <v>14</v>
      </c>
      <c r="J36" s="18" t="s">
        <v>14</v>
      </c>
      <c r="K36" s="18">
        <v>190</v>
      </c>
      <c r="L36" s="18">
        <v>36</v>
      </c>
      <c r="M36" s="18" t="s">
        <v>14</v>
      </c>
      <c r="N36" s="19">
        <f>SUM(I36:M36)</f>
        <v>226</v>
      </c>
    </row>
    <row r="37" spans="1:14" ht="20.25" x14ac:dyDescent="0.25">
      <c r="A37" s="11">
        <v>3</v>
      </c>
      <c r="B37" s="14" t="s">
        <v>39</v>
      </c>
      <c r="C37" s="16" t="s">
        <v>14</v>
      </c>
      <c r="D37" s="16" t="s">
        <v>14</v>
      </c>
      <c r="E37" s="16">
        <v>4756.01</v>
      </c>
      <c r="F37" s="17">
        <v>1796.5</v>
      </c>
      <c r="G37" s="17" t="s">
        <v>14</v>
      </c>
      <c r="H37" s="17">
        <f>SUM(C37:G37)</f>
        <v>6552.51</v>
      </c>
      <c r="I37" s="18" t="s">
        <v>14</v>
      </c>
      <c r="J37" s="18" t="s">
        <v>14</v>
      </c>
      <c r="K37" s="18">
        <v>290</v>
      </c>
      <c r="L37" s="18">
        <v>131</v>
      </c>
      <c r="M37" s="18" t="s">
        <v>14</v>
      </c>
      <c r="N37" s="19">
        <f>SUM(I37:M37)</f>
        <v>421</v>
      </c>
    </row>
    <row r="38" spans="1:14" ht="20.25" x14ac:dyDescent="0.25">
      <c r="A38" s="11">
        <v>4</v>
      </c>
      <c r="B38" s="14" t="s">
        <v>40</v>
      </c>
      <c r="C38" s="16" t="s">
        <v>14</v>
      </c>
      <c r="D38" s="16" t="s">
        <v>14</v>
      </c>
      <c r="E38" s="16">
        <v>0</v>
      </c>
      <c r="F38" s="17">
        <v>352.9</v>
      </c>
      <c r="G38" s="17" t="s">
        <v>14</v>
      </c>
      <c r="H38" s="17">
        <f>SUM(C38:G38)</f>
        <v>352.9</v>
      </c>
      <c r="I38" s="18" t="s">
        <v>14</v>
      </c>
      <c r="J38" s="18" t="s">
        <v>14</v>
      </c>
      <c r="K38" s="18">
        <v>0</v>
      </c>
      <c r="L38" s="18">
        <v>19</v>
      </c>
      <c r="M38" s="18" t="s">
        <v>14</v>
      </c>
      <c r="N38" s="19">
        <f>SUM(I38:M38)</f>
        <v>19</v>
      </c>
    </row>
    <row r="39" spans="1:14" ht="20.25" x14ac:dyDescent="0.25">
      <c r="A39" s="11">
        <v>5</v>
      </c>
      <c r="B39" s="14" t="s">
        <v>34</v>
      </c>
      <c r="C39" s="16" t="s">
        <v>14</v>
      </c>
      <c r="D39" s="16" t="s">
        <v>14</v>
      </c>
      <c r="E39" s="16">
        <v>378.4</v>
      </c>
      <c r="F39" s="17">
        <v>0</v>
      </c>
      <c r="G39" s="17" t="s">
        <v>14</v>
      </c>
      <c r="H39" s="17">
        <f>SUM(C39:G39)</f>
        <v>378.4</v>
      </c>
      <c r="I39" s="18" t="s">
        <v>14</v>
      </c>
      <c r="J39" s="18" t="s">
        <v>14</v>
      </c>
      <c r="K39" s="18">
        <v>19</v>
      </c>
      <c r="L39" s="18">
        <v>0</v>
      </c>
      <c r="M39" s="18" t="s">
        <v>14</v>
      </c>
      <c r="N39" s="19">
        <f>SUM(I39:M39)</f>
        <v>19</v>
      </c>
    </row>
    <row r="40" spans="1:14" ht="40.5" x14ac:dyDescent="0.25">
      <c r="A40" s="11">
        <v>6</v>
      </c>
      <c r="B40" s="14" t="s">
        <v>41</v>
      </c>
      <c r="C40" s="16" t="s">
        <v>14</v>
      </c>
      <c r="D40" s="16" t="s">
        <v>14</v>
      </c>
      <c r="E40" s="16">
        <v>0</v>
      </c>
      <c r="F40" s="17">
        <v>714.4</v>
      </c>
      <c r="G40" s="17" t="s">
        <v>14</v>
      </c>
      <c r="H40" s="17">
        <f>SUM(C40:G40)</f>
        <v>714.4</v>
      </c>
      <c r="I40" s="18" t="s">
        <v>14</v>
      </c>
      <c r="J40" s="18" t="s">
        <v>14</v>
      </c>
      <c r="K40" s="18">
        <v>0</v>
      </c>
      <c r="L40" s="18">
        <v>29</v>
      </c>
      <c r="M40" s="18" t="s">
        <v>14</v>
      </c>
      <c r="N40" s="19">
        <f>SUM(I40:M40)</f>
        <v>29</v>
      </c>
    </row>
    <row r="41" spans="1:14" ht="40.5" x14ac:dyDescent="0.25">
      <c r="A41" s="11">
        <v>7</v>
      </c>
      <c r="B41" s="14" t="s">
        <v>42</v>
      </c>
      <c r="C41" s="16" t="s">
        <v>14</v>
      </c>
      <c r="D41" s="16" t="s">
        <v>14</v>
      </c>
      <c r="E41" s="16">
        <v>67</v>
      </c>
      <c r="F41" s="17">
        <v>0</v>
      </c>
      <c r="G41" s="17" t="s">
        <v>14</v>
      </c>
      <c r="H41" s="17">
        <f>SUM(C41:G41)</f>
        <v>67</v>
      </c>
      <c r="I41" s="18" t="s">
        <v>14</v>
      </c>
      <c r="J41" s="18" t="s">
        <v>14</v>
      </c>
      <c r="K41" s="18">
        <v>7</v>
      </c>
      <c r="L41" s="18">
        <v>0</v>
      </c>
      <c r="M41" s="18" t="s">
        <v>14</v>
      </c>
      <c r="N41" s="19">
        <f>SUM(I41:M41)</f>
        <v>7</v>
      </c>
    </row>
    <row r="42" spans="1:14" ht="20.25" x14ac:dyDescent="0.25">
      <c r="A42" s="11">
        <v>8</v>
      </c>
      <c r="B42" s="14" t="s">
        <v>43</v>
      </c>
      <c r="C42" s="16" t="s">
        <v>14</v>
      </c>
      <c r="D42" s="16" t="s">
        <v>14</v>
      </c>
      <c r="E42" s="16">
        <v>0</v>
      </c>
      <c r="F42" s="17">
        <v>1594.5</v>
      </c>
      <c r="G42" s="17" t="s">
        <v>14</v>
      </c>
      <c r="H42" s="17">
        <f>SUM(C42:G42)</f>
        <v>1594.5</v>
      </c>
      <c r="I42" s="18" t="s">
        <v>14</v>
      </c>
      <c r="J42" s="18" t="s">
        <v>14</v>
      </c>
      <c r="K42" s="18">
        <v>0</v>
      </c>
      <c r="L42" s="18">
        <v>82</v>
      </c>
      <c r="M42" s="18" t="s">
        <v>14</v>
      </c>
      <c r="N42" s="19">
        <f>SUM(I42:M42)</f>
        <v>82</v>
      </c>
    </row>
    <row r="43" spans="1:14" ht="20.25" x14ac:dyDescent="0.25">
      <c r="A43" s="11">
        <v>9</v>
      </c>
      <c r="B43" s="14" t="s">
        <v>31</v>
      </c>
      <c r="C43" s="16" t="s">
        <v>14</v>
      </c>
      <c r="D43" s="16" t="s">
        <v>14</v>
      </c>
      <c r="E43" s="16">
        <v>1212.5999999999999</v>
      </c>
      <c r="F43" s="17">
        <v>0</v>
      </c>
      <c r="G43" s="17" t="s">
        <v>14</v>
      </c>
      <c r="H43" s="17">
        <f>SUM(C43:G43)</f>
        <v>1212.5999999999999</v>
      </c>
      <c r="I43" s="18" t="s">
        <v>14</v>
      </c>
      <c r="J43" s="18" t="s">
        <v>14</v>
      </c>
      <c r="K43" s="18">
        <v>72</v>
      </c>
      <c r="L43" s="18">
        <v>0</v>
      </c>
      <c r="M43" s="18" t="s">
        <v>14</v>
      </c>
      <c r="N43" s="19">
        <f>SUM(I43:M43)</f>
        <v>72</v>
      </c>
    </row>
    <row r="44" spans="1:14" ht="18.75" customHeight="1" x14ac:dyDescent="0.25">
      <c r="A44" s="4"/>
      <c r="B44" s="14" t="s">
        <v>17</v>
      </c>
      <c r="C44" s="16" t="str">
        <f t="shared" ref="C44:G44" si="8">IF(COUNTIF(C45:C51,"&lt;&gt;x")&gt;0,SUM(C45:C51),"x")</f>
        <v>x</v>
      </c>
      <c r="D44" s="16" t="str">
        <f t="shared" si="8"/>
        <v>x</v>
      </c>
      <c r="E44" s="16" t="str">
        <f t="shared" si="8"/>
        <v>x</v>
      </c>
      <c r="F44" s="16">
        <f t="shared" si="8"/>
        <v>11186.340000000002</v>
      </c>
      <c r="G44" s="16">
        <f t="shared" si="8"/>
        <v>42604.939999999995</v>
      </c>
      <c r="H44" s="17">
        <f>SUM(H45:H51)</f>
        <v>53791.28</v>
      </c>
      <c r="I44" s="18" t="str">
        <f t="shared" ref="I44:M44" si="9">IF(COUNTIF(I45:I51,"&lt;&gt;x")&gt;0,SUM(I45:I51),"x")</f>
        <v>x</v>
      </c>
      <c r="J44" s="18" t="str">
        <f t="shared" si="9"/>
        <v>x</v>
      </c>
      <c r="K44" s="18" t="str">
        <f t="shared" si="9"/>
        <v>x</v>
      </c>
      <c r="L44" s="18">
        <f t="shared" si="9"/>
        <v>738</v>
      </c>
      <c r="M44" s="18">
        <f t="shared" si="9"/>
        <v>2687</v>
      </c>
      <c r="N44" s="19">
        <f>SUM(N45:N51)</f>
        <v>3425</v>
      </c>
    </row>
    <row r="45" spans="1:14" ht="40.5" x14ac:dyDescent="0.25">
      <c r="A45" s="11">
        <v>1</v>
      </c>
      <c r="B45" s="14" t="s">
        <v>32</v>
      </c>
      <c r="C45" s="16" t="s">
        <v>14</v>
      </c>
      <c r="D45" s="16" t="s">
        <v>14</v>
      </c>
      <c r="E45" s="16" t="s">
        <v>14</v>
      </c>
      <c r="F45" s="17">
        <v>496.5</v>
      </c>
      <c r="G45" s="17">
        <v>0</v>
      </c>
      <c r="H45" s="17">
        <f>SUM(C45:G45)</f>
        <v>496.5</v>
      </c>
      <c r="I45" s="18" t="s">
        <v>14</v>
      </c>
      <c r="J45" s="18" t="s">
        <v>14</v>
      </c>
      <c r="K45" s="18" t="s">
        <v>14</v>
      </c>
      <c r="L45" s="18">
        <v>26</v>
      </c>
      <c r="M45" s="18">
        <v>0</v>
      </c>
      <c r="N45" s="19">
        <f>SUM(I45:M45)</f>
        <v>26</v>
      </c>
    </row>
    <row r="46" spans="1:14" ht="20.25" x14ac:dyDescent="0.25">
      <c r="A46" s="11">
        <v>2</v>
      </c>
      <c r="B46" s="14" t="s">
        <v>23</v>
      </c>
      <c r="C46" s="16" t="s">
        <v>14</v>
      </c>
      <c r="D46" s="16" t="s">
        <v>14</v>
      </c>
      <c r="E46" s="16" t="s">
        <v>14</v>
      </c>
      <c r="F46" s="17">
        <v>1657.47</v>
      </c>
      <c r="G46" s="17">
        <v>18329.349999999999</v>
      </c>
      <c r="H46" s="17">
        <f>SUM(C46:G46)</f>
        <v>19986.82</v>
      </c>
      <c r="I46" s="18" t="s">
        <v>14</v>
      </c>
      <c r="J46" s="18" t="s">
        <v>14</v>
      </c>
      <c r="K46" s="18" t="s">
        <v>14</v>
      </c>
      <c r="L46" s="18">
        <v>118</v>
      </c>
      <c r="M46" s="18">
        <v>883</v>
      </c>
      <c r="N46" s="19">
        <f>SUM(I46:M46)</f>
        <v>1001</v>
      </c>
    </row>
    <row r="47" spans="1:14" ht="20.25" x14ac:dyDescent="0.25">
      <c r="A47" s="11">
        <v>3</v>
      </c>
      <c r="B47" s="14" t="s">
        <v>39</v>
      </c>
      <c r="C47" s="16" t="s">
        <v>14</v>
      </c>
      <c r="D47" s="16" t="s">
        <v>14</v>
      </c>
      <c r="E47" s="16" t="s">
        <v>14</v>
      </c>
      <c r="F47" s="17">
        <v>6496.77</v>
      </c>
      <c r="G47" s="17">
        <v>22288.74</v>
      </c>
      <c r="H47" s="17">
        <f>SUM(C47:G47)</f>
        <v>28785.510000000002</v>
      </c>
      <c r="I47" s="18" t="s">
        <v>14</v>
      </c>
      <c r="J47" s="18" t="s">
        <v>14</v>
      </c>
      <c r="K47" s="18" t="s">
        <v>14</v>
      </c>
      <c r="L47" s="18">
        <v>416</v>
      </c>
      <c r="M47" s="18">
        <v>1643</v>
      </c>
      <c r="N47" s="19">
        <f>SUM(I47:M47)</f>
        <v>2059</v>
      </c>
    </row>
    <row r="48" spans="1:14" ht="40.5" x14ac:dyDescent="0.25">
      <c r="A48" s="11">
        <v>4</v>
      </c>
      <c r="B48" s="14" t="s">
        <v>25</v>
      </c>
      <c r="C48" s="16" t="s">
        <v>14</v>
      </c>
      <c r="D48" s="16" t="s">
        <v>14</v>
      </c>
      <c r="E48" s="16" t="s">
        <v>14</v>
      </c>
      <c r="F48" s="17">
        <v>516.70000000000005</v>
      </c>
      <c r="G48" s="17">
        <v>0</v>
      </c>
      <c r="H48" s="17">
        <f>SUM(C48:G48)</f>
        <v>516.70000000000005</v>
      </c>
      <c r="I48" s="18" t="s">
        <v>14</v>
      </c>
      <c r="J48" s="18" t="s">
        <v>14</v>
      </c>
      <c r="K48" s="18" t="s">
        <v>14</v>
      </c>
      <c r="L48" s="18">
        <v>44</v>
      </c>
      <c r="M48" s="18">
        <v>0</v>
      </c>
      <c r="N48" s="19">
        <f>SUM(I48:M48)</f>
        <v>44</v>
      </c>
    </row>
    <row r="49" spans="1:18" ht="40.5" x14ac:dyDescent="0.25">
      <c r="A49" s="11">
        <v>5</v>
      </c>
      <c r="B49" s="14" t="s">
        <v>41</v>
      </c>
      <c r="C49" s="16" t="s">
        <v>14</v>
      </c>
      <c r="D49" s="16" t="s">
        <v>14</v>
      </c>
      <c r="E49" s="16" t="s">
        <v>14</v>
      </c>
      <c r="F49" s="17">
        <v>736.3</v>
      </c>
      <c r="G49" s="17">
        <v>0</v>
      </c>
      <c r="H49" s="17">
        <f>SUM(C49:G49)</f>
        <v>736.3</v>
      </c>
      <c r="I49" s="18" t="s">
        <v>14</v>
      </c>
      <c r="J49" s="18" t="s">
        <v>14</v>
      </c>
      <c r="K49" s="18" t="s">
        <v>14</v>
      </c>
      <c r="L49" s="18">
        <v>31</v>
      </c>
      <c r="M49" s="18">
        <v>0</v>
      </c>
      <c r="N49" s="19">
        <f>SUM(I49:M49)</f>
        <v>31</v>
      </c>
    </row>
    <row r="50" spans="1:18" ht="40.5" x14ac:dyDescent="0.25">
      <c r="A50" s="11">
        <v>6</v>
      </c>
      <c r="B50" s="14" t="s">
        <v>45</v>
      </c>
      <c r="C50" s="16" t="s">
        <v>14</v>
      </c>
      <c r="D50" s="16" t="s">
        <v>14</v>
      </c>
      <c r="E50" s="16" t="s">
        <v>14</v>
      </c>
      <c r="F50" s="17">
        <v>0</v>
      </c>
      <c r="G50" s="17">
        <v>961.25</v>
      </c>
      <c r="H50" s="17">
        <f>SUM(C50:G50)</f>
        <v>961.25</v>
      </c>
      <c r="I50" s="18" t="s">
        <v>14</v>
      </c>
      <c r="J50" s="18" t="s">
        <v>14</v>
      </c>
      <c r="K50" s="18" t="s">
        <v>14</v>
      </c>
      <c r="L50" s="18">
        <v>0</v>
      </c>
      <c r="M50" s="18">
        <v>83</v>
      </c>
      <c r="N50" s="19">
        <f>SUM(I50:M50)</f>
        <v>83</v>
      </c>
    </row>
    <row r="51" spans="1:18" ht="20.25" x14ac:dyDescent="0.25">
      <c r="A51" s="11">
        <v>7</v>
      </c>
      <c r="B51" s="14" t="s">
        <v>43</v>
      </c>
      <c r="C51" s="16" t="s">
        <v>14</v>
      </c>
      <c r="D51" s="16" t="s">
        <v>14</v>
      </c>
      <c r="E51" s="16" t="s">
        <v>14</v>
      </c>
      <c r="F51" s="17">
        <v>1282.5999999999999</v>
      </c>
      <c r="G51" s="17">
        <v>1025.5999999999999</v>
      </c>
      <c r="H51" s="17">
        <f>SUM(C51:G51)</f>
        <v>2308.1999999999998</v>
      </c>
      <c r="I51" s="18" t="s">
        <v>14</v>
      </c>
      <c r="J51" s="18" t="s">
        <v>14</v>
      </c>
      <c r="K51" s="18" t="s">
        <v>14</v>
      </c>
      <c r="L51" s="18">
        <v>103</v>
      </c>
      <c r="M51" s="18">
        <v>78</v>
      </c>
      <c r="N51" s="19">
        <f>SUM(I51:M51)</f>
        <v>181</v>
      </c>
    </row>
    <row r="52" spans="1:18" ht="130.5" customHeight="1" x14ac:dyDescent="0.25">
      <c r="A52" s="4"/>
      <c r="B52" s="14" t="s">
        <v>44</v>
      </c>
      <c r="C52" s="16">
        <f t="shared" ref="C52:N52" si="10">SUM(C53)</f>
        <v>8517.56</v>
      </c>
      <c r="D52" s="16">
        <f t="shared" si="10"/>
        <v>3522.44</v>
      </c>
      <c r="E52" s="16">
        <f t="shared" si="10"/>
        <v>7407.57</v>
      </c>
      <c r="F52" s="17">
        <f t="shared" si="10"/>
        <v>417.4</v>
      </c>
      <c r="G52" s="17">
        <f t="shared" si="10"/>
        <v>0</v>
      </c>
      <c r="H52" s="17">
        <f t="shared" si="10"/>
        <v>19864.97</v>
      </c>
      <c r="I52" s="18">
        <f t="shared" si="10"/>
        <v>652</v>
      </c>
      <c r="J52" s="18">
        <f t="shared" si="10"/>
        <v>263</v>
      </c>
      <c r="K52" s="18">
        <f t="shared" si="10"/>
        <v>604</v>
      </c>
      <c r="L52" s="18">
        <f t="shared" si="10"/>
        <v>23</v>
      </c>
      <c r="M52" s="18">
        <f t="shared" si="10"/>
        <v>0</v>
      </c>
      <c r="N52" s="19">
        <f t="shared" si="10"/>
        <v>1542</v>
      </c>
    </row>
    <row r="53" spans="1:18" ht="20.25" x14ac:dyDescent="0.25">
      <c r="A53" s="11">
        <v>1</v>
      </c>
      <c r="B53" s="14" t="s">
        <v>39</v>
      </c>
      <c r="C53" s="16">
        <v>8517.56</v>
      </c>
      <c r="D53" s="16">
        <v>3522.44</v>
      </c>
      <c r="E53" s="16">
        <v>7407.57</v>
      </c>
      <c r="F53" s="17">
        <v>417.4</v>
      </c>
      <c r="G53" s="17">
        <v>0</v>
      </c>
      <c r="H53" s="17">
        <f>SUM(C53:G53)</f>
        <v>19864.97</v>
      </c>
      <c r="I53" s="18">
        <v>652</v>
      </c>
      <c r="J53" s="18">
        <v>263</v>
      </c>
      <c r="K53" s="18">
        <v>604</v>
      </c>
      <c r="L53" s="18">
        <v>23</v>
      </c>
      <c r="M53" s="18">
        <v>0</v>
      </c>
      <c r="N53" s="19">
        <f>SUM(I53:M53)</f>
        <v>1542</v>
      </c>
    </row>
    <row r="60" spans="1:18" ht="45.75" customHeight="1" x14ac:dyDescent="0.25">
      <c r="A60" s="28" t="s">
        <v>20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9"/>
      <c r="Q60" s="29"/>
      <c r="R60" s="29"/>
    </row>
  </sheetData>
  <sheetProtection formatCells="0" formatColumns="0" formatRows="0" insertColumns="0" insertRows="0" insertHyperlinks="0" deleteColumns="0" deleteRows="0" sort="0" autoFilter="0" pivotTables="0"/>
  <mergeCells count="9">
    <mergeCell ref="A60:N60"/>
    <mergeCell ref="A9:A11"/>
    <mergeCell ref="B9:B11"/>
    <mergeCell ref="C9:H9"/>
    <mergeCell ref="I9:N9"/>
    <mergeCell ref="B7:M7"/>
    <mergeCell ref="L4:N4"/>
    <mergeCell ref="I1:N1"/>
    <mergeCell ref="I2:N2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Меньщикова Анастасия Сергеевна</cp:lastModifiedBy>
  <dcterms:created xsi:type="dcterms:W3CDTF">2019-02-21T06:26:12Z</dcterms:created>
  <dcterms:modified xsi:type="dcterms:W3CDTF">2021-05-26T09:37:43Z</dcterms:modified>
  <cp:category/>
</cp:coreProperties>
</file>